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trlProps/ctrlProp1.xml" ContentType="application/vnd.ms-excel.controlproperti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\Documents\Эрүүл хот 2021\Original files\"/>
    </mc:Choice>
  </mc:AlternateContent>
  <bookViews>
    <workbookView xWindow="0" yWindow="0" windowWidth="21570" windowHeight="8085" firstSheet="9" activeTab="13"/>
  </bookViews>
  <sheets>
    <sheet name="Нүүр хуудас " sheetId="6" r:id="rId1"/>
    <sheet name="Холбоо барих" sheetId="21" r:id="rId2"/>
    <sheet name="Агуулга" sheetId="7" r:id="rId3"/>
    <sheet name="Алхам 1. Үнэлгээний хэмжээс" sheetId="12" r:id="rId4"/>
    <sheet name="Алхам 1. Төслийн мөн чанар" sheetId="10" r:id="rId5"/>
    <sheet name="Алхам 1. Оролцогчид" sheetId="13" r:id="rId6"/>
    <sheet name="Алхам 1. Нөөц " sheetId="17" r:id="rId7"/>
    <sheet name="Алхам 1. Институцийн хүрээ" sheetId="18" r:id="rId8"/>
    <sheet name="Алхам 1. Төслийн орчин" sheetId="19" r:id="rId9"/>
    <sheet name="Алхам 2. Хэмжих хүснэгт" sheetId="4" r:id="rId10"/>
    <sheet name="Алхам 3. Үнэлгээний хүснэгт" sheetId="1" r:id="rId11"/>
    <sheet name="Алхам 4. Онооны хүснэгт, хураан" sheetId="11" r:id="rId12"/>
    <sheet name="Алхам 4. Онооны хүснэгт,дэлгэрэ" sheetId="5" r:id="rId13"/>
    <sheet name="Тайлан хэвлэх" sheetId="20" r:id="rId14"/>
  </sheets>
  <definedNames>
    <definedName name="OLE_LINK17" localSheetId="11">'Алхам 4. Онооны хүснэгт, хураан'!$D$71</definedName>
    <definedName name="OLE_LINK2" localSheetId="6">'Алхам 1. Нөөц '!$D$45</definedName>
    <definedName name="_xlnm.Print_Area" localSheetId="10">'Алхам 3. Үнэлгээний хүснэгт'!$A$1:$L$90</definedName>
    <definedName name="_xlnm.Print_Area" localSheetId="11">'Алхам 4. Онооны хүснэгт, хураан'!$B$5:$F$105</definedName>
    <definedName name="_xlnm.Print_Area" localSheetId="13">'Тайлан хэвлэх'!$B$1:$J$50,'Тайлан хэвлэх'!$B$53:$J$155</definedName>
    <definedName name="_xlnm.Print_Titles" localSheetId="11">'Алхам 4. Онооны хүснэгт, хураан'!$5:$5</definedName>
    <definedName name="_xlnm.Print_Titles" localSheetId="13">'Тайлан хэвлэх'!$1:$7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20" l="1"/>
  <c r="H15" i="20"/>
  <c r="H14" i="20"/>
  <c r="H13" i="20"/>
  <c r="I12" i="20"/>
  <c r="H10" i="20"/>
  <c r="H9" i="20"/>
  <c r="G47" i="20" l="1"/>
  <c r="G46" i="20"/>
  <c r="G41" i="20"/>
  <c r="G36" i="20"/>
  <c r="G35" i="20"/>
  <c r="G34" i="20"/>
  <c r="G29" i="20"/>
  <c r="G28" i="20"/>
  <c r="G23" i="20"/>
  <c r="G22" i="20"/>
  <c r="F39" i="11" l="1"/>
  <c r="F38" i="11"/>
  <c r="F33" i="11"/>
  <c r="F27" i="11"/>
  <c r="F28" i="11"/>
  <c r="F26" i="11"/>
  <c r="F21" i="11"/>
  <c r="F20" i="11"/>
  <c r="F15" i="11"/>
  <c r="F14" i="11"/>
  <c r="I13" i="1" l="1"/>
  <c r="I15" i="1"/>
  <c r="G15" i="5" l="1"/>
  <c r="G14" i="5" s="1"/>
  <c r="G14" i="11" l="1"/>
  <c r="H22" i="20"/>
  <c r="I67" i="1"/>
  <c r="G59" i="5" s="1"/>
  <c r="G58" i="5" s="1"/>
  <c r="I16" i="1"/>
  <c r="I41" i="1"/>
  <c r="I21" i="1"/>
  <c r="G19" i="5" s="1"/>
  <c r="G18" i="5" s="1"/>
  <c r="I18" i="1"/>
  <c r="G17" i="5" s="1"/>
  <c r="E15" i="4"/>
  <c r="E20" i="4"/>
  <c r="E26" i="4"/>
  <c r="E30" i="4"/>
  <c r="G42" i="20" s="1"/>
  <c r="D32" i="4"/>
  <c r="E35" i="4"/>
  <c r="F23" i="5"/>
  <c r="I54" i="1"/>
  <c r="F40" i="11" l="1"/>
  <c r="G48" i="20"/>
  <c r="F29" i="11"/>
  <c r="G37" i="20"/>
  <c r="F22" i="11"/>
  <c r="G30" i="20"/>
  <c r="F16" i="11"/>
  <c r="G24" i="20"/>
  <c r="G34" i="11"/>
  <c r="H42" i="20"/>
  <c r="G16" i="11"/>
  <c r="H24" i="20"/>
  <c r="F34" i="11"/>
  <c r="F58" i="5"/>
  <c r="I19" i="1"/>
  <c r="I22" i="1"/>
  <c r="I68" i="1"/>
  <c r="G16" i="5"/>
  <c r="G48" i="5"/>
  <c r="G15" i="11" l="1"/>
  <c r="H23" i="20"/>
  <c r="F56" i="5"/>
  <c r="F47" i="5"/>
  <c r="F48" i="5" s="1"/>
  <c r="F44" i="5"/>
  <c r="F46" i="5" s="1"/>
  <c r="F41" i="5"/>
  <c r="F42" i="5" s="1"/>
  <c r="F29" i="5"/>
  <c r="F26" i="5"/>
  <c r="F17" i="5"/>
  <c r="F15" i="5"/>
  <c r="F16" i="5" l="1"/>
  <c r="H17" i="5"/>
  <c r="H16" i="5" s="1"/>
  <c r="F14" i="5"/>
  <c r="H15" i="5"/>
  <c r="H14" i="5" s="1"/>
  <c r="F57" i="5"/>
  <c r="F49" i="5"/>
  <c r="F43" i="5"/>
  <c r="F32" i="5"/>
  <c r="F30" i="5"/>
  <c r="F28" i="5"/>
  <c r="F25" i="5"/>
  <c r="F24" i="5"/>
  <c r="F27" i="5"/>
  <c r="F31" i="5"/>
  <c r="F45" i="5"/>
  <c r="I81" i="1"/>
  <c r="G71" i="5" s="1"/>
  <c r="I80" i="1"/>
  <c r="I77" i="1"/>
  <c r="G68" i="5" s="1"/>
  <c r="I76" i="1"/>
  <c r="I73" i="1"/>
  <c r="I72" i="1"/>
  <c r="G64" i="5" s="1"/>
  <c r="I64" i="1"/>
  <c r="I65" i="1" s="1"/>
  <c r="I59" i="1"/>
  <c r="I58" i="1"/>
  <c r="I55" i="1"/>
  <c r="I51" i="1"/>
  <c r="G46" i="5" s="1"/>
  <c r="I50" i="1"/>
  <c r="I47" i="1"/>
  <c r="G43" i="5" s="1"/>
  <c r="I46" i="1"/>
  <c r="I40" i="1"/>
  <c r="G36" i="5" s="1"/>
  <c r="I39" i="1"/>
  <c r="G35" i="5" s="1"/>
  <c r="I38" i="1"/>
  <c r="I35" i="1"/>
  <c r="G32" i="5" s="1"/>
  <c r="I34" i="1"/>
  <c r="G31" i="5" s="1"/>
  <c r="I33" i="1"/>
  <c r="I30" i="1"/>
  <c r="G28" i="5" s="1"/>
  <c r="I29" i="1"/>
  <c r="I28" i="1"/>
  <c r="G26" i="5" s="1"/>
  <c r="I27" i="1"/>
  <c r="G25" i="5" s="1"/>
  <c r="I26" i="1"/>
  <c r="F50" i="5"/>
  <c r="F33" i="5"/>
  <c r="E21" i="5" s="1"/>
  <c r="F19" i="5"/>
  <c r="F18" i="5" s="1"/>
  <c r="E18" i="11" l="1"/>
  <c r="F26" i="20"/>
  <c r="G42" i="5"/>
  <c r="I48" i="1"/>
  <c r="G30" i="5"/>
  <c r="G29" i="5" s="1"/>
  <c r="I36" i="1"/>
  <c r="G45" i="5"/>
  <c r="G44" i="5" s="1"/>
  <c r="I52" i="1"/>
  <c r="G67" i="5"/>
  <c r="G66" i="5" s="1"/>
  <c r="I78" i="1"/>
  <c r="E12" i="5"/>
  <c r="F20" i="20" s="1"/>
  <c r="I13" i="5"/>
  <c r="G24" i="5"/>
  <c r="H24" i="5" s="1"/>
  <c r="I31" i="1"/>
  <c r="G34" i="5"/>
  <c r="I42" i="1"/>
  <c r="G37" i="5" s="1"/>
  <c r="G49" i="5"/>
  <c r="G47" i="5" s="1"/>
  <c r="I56" i="1"/>
  <c r="G70" i="5"/>
  <c r="G69" i="5" s="1"/>
  <c r="I82" i="1"/>
  <c r="G51" i="5"/>
  <c r="I60" i="1"/>
  <c r="G65" i="5"/>
  <c r="G63" i="5" s="1"/>
  <c r="I74" i="1"/>
  <c r="H28" i="5"/>
  <c r="H46" i="5"/>
  <c r="G52" i="5"/>
  <c r="H26" i="5"/>
  <c r="G27" i="5"/>
  <c r="H27" i="5" s="1"/>
  <c r="H31" i="5"/>
  <c r="H48" i="5"/>
  <c r="G57" i="5"/>
  <c r="F35" i="5"/>
  <c r="H35" i="5" s="1"/>
  <c r="F51" i="5"/>
  <c r="E39" i="5"/>
  <c r="H43" i="5"/>
  <c r="H32" i="5"/>
  <c r="H25" i="5"/>
  <c r="H19" i="5"/>
  <c r="H18" i="5" s="1"/>
  <c r="I12" i="5" s="1"/>
  <c r="F52" i="5"/>
  <c r="F34" i="5"/>
  <c r="F37" i="5"/>
  <c r="F36" i="5"/>
  <c r="H36" i="5" s="1"/>
  <c r="F69" i="5"/>
  <c r="F66" i="5"/>
  <c r="F63" i="5"/>
  <c r="E24" i="11" l="1"/>
  <c r="F32" i="20"/>
  <c r="H12" i="5"/>
  <c r="G40" i="11"/>
  <c r="H48" i="20"/>
  <c r="G39" i="11"/>
  <c r="H47" i="20"/>
  <c r="G38" i="11"/>
  <c r="H46" i="20"/>
  <c r="G28" i="11"/>
  <c r="H36" i="20"/>
  <c r="G27" i="11"/>
  <c r="H35" i="20"/>
  <c r="G21" i="11"/>
  <c r="H29" i="20"/>
  <c r="H51" i="5"/>
  <c r="H37" i="5"/>
  <c r="H33" i="5" s="1"/>
  <c r="G33" i="5"/>
  <c r="H30" i="5"/>
  <c r="H34" i="5"/>
  <c r="H45" i="5"/>
  <c r="H44" i="5" s="1"/>
  <c r="G50" i="5"/>
  <c r="G23" i="5"/>
  <c r="E12" i="11"/>
  <c r="H57" i="5"/>
  <c r="H56" i="5" s="1"/>
  <c r="G56" i="5"/>
  <c r="H49" i="5"/>
  <c r="H47" i="5" s="1"/>
  <c r="H42" i="5"/>
  <c r="H41" i="5" s="1"/>
  <c r="I40" i="5" s="1"/>
  <c r="G41" i="5"/>
  <c r="H23" i="5"/>
  <c r="I22" i="5" s="1"/>
  <c r="H29" i="5"/>
  <c r="H52" i="5"/>
  <c r="E61" i="5"/>
  <c r="F64" i="5"/>
  <c r="H64" i="5" s="1"/>
  <c r="F65" i="5"/>
  <c r="H65" i="5" s="1"/>
  <c r="F68" i="5"/>
  <c r="H68" i="5" s="1"/>
  <c r="F67" i="5"/>
  <c r="H67" i="5" s="1"/>
  <c r="F70" i="5"/>
  <c r="H70" i="5" s="1"/>
  <c r="F71" i="5"/>
  <c r="H71" i="5" s="1"/>
  <c r="H50" i="5" l="1"/>
  <c r="I39" i="5" s="1"/>
  <c r="H39" i="5" s="1"/>
  <c r="E36" i="11"/>
  <c r="F44" i="20"/>
  <c r="G33" i="11"/>
  <c r="H41" i="20"/>
  <c r="G29" i="11"/>
  <c r="H37" i="20"/>
  <c r="G26" i="11"/>
  <c r="H34" i="20"/>
  <c r="G22" i="11"/>
  <c r="H30" i="20"/>
  <c r="G20" i="11"/>
  <c r="H28" i="20"/>
  <c r="H12" i="11"/>
  <c r="I12" i="11" s="1"/>
  <c r="I20" i="20"/>
  <c r="J20" i="20" s="1"/>
  <c r="I21" i="5"/>
  <c r="I55" i="5"/>
  <c r="H63" i="5"/>
  <c r="H66" i="5"/>
  <c r="H69" i="5"/>
  <c r="H24" i="11" l="1"/>
  <c r="I24" i="11" s="1"/>
  <c r="I32" i="20"/>
  <c r="J32" i="20" s="1"/>
  <c r="I62" i="5"/>
  <c r="I61" i="5"/>
  <c r="H61" i="5" s="1"/>
  <c r="H21" i="5"/>
  <c r="E54" i="5"/>
  <c r="F39" i="20" s="1"/>
  <c r="F50" i="20" s="1"/>
  <c r="F59" i="5"/>
  <c r="H59" i="5" s="1"/>
  <c r="H58" i="5" s="1"/>
  <c r="I54" i="5" s="1"/>
  <c r="H54" i="5" l="1"/>
  <c r="H31" i="11" s="1"/>
  <c r="I31" i="11" s="1"/>
  <c r="H36" i="11"/>
  <c r="I36" i="11" s="1"/>
  <c r="I44" i="20"/>
  <c r="J44" i="20" s="1"/>
  <c r="I39" i="20"/>
  <c r="J39" i="20" s="1"/>
  <c r="H18" i="11"/>
  <c r="I18" i="11" s="1"/>
  <c r="I26" i="20"/>
  <c r="J26" i="20" s="1"/>
  <c r="E31" i="11"/>
  <c r="E42" i="11" s="1"/>
  <c r="E73" i="5"/>
  <c r="I73" i="5"/>
  <c r="H42" i="11" l="1"/>
  <c r="I42" i="11" s="1"/>
  <c r="I50" i="20"/>
  <c r="J50" i="20" s="1"/>
</calcChain>
</file>

<file path=xl/sharedStrings.xml><?xml version="1.0" encoding="utf-8"?>
<sst xmlns="http://schemas.openxmlformats.org/spreadsheetml/2006/main" count="335" uniqueCount="206">
  <si>
    <t>AVERAGE</t>
  </si>
  <si>
    <t>STEP 2.</t>
  </si>
  <si>
    <t>STEP 4.</t>
  </si>
  <si>
    <t>CREDITS</t>
  </si>
  <si>
    <t>CityNet Secretariat</t>
  </si>
  <si>
    <t>RESEARCH &amp; CONTENT DEVELOPMENT</t>
  </si>
  <si>
    <t>KEVIN DROUIN</t>
  </si>
  <si>
    <t>Program Officer, CityNet</t>
  </si>
  <si>
    <t>DR. HYEON PARK</t>
  </si>
  <si>
    <t>Dean and Professor, University of Seoul, International School of Urban Sciences</t>
  </si>
  <si>
    <t>DR. HONGSEOG GOH</t>
  </si>
  <si>
    <t>Visiting Professor, University of Seoul, International School of Urban Sciences</t>
  </si>
  <si>
    <t>TOOLKIT's EXCEL PROGRAM DEVELOPMENT</t>
  </si>
  <si>
    <t>CONTRIBUTORS (Editors): CityNet Secretariat Programs Team</t>
  </si>
  <si>
    <r>
      <rPr>
        <b/>
        <sz val="11"/>
        <color theme="1"/>
        <rFont val="Arial"/>
        <family val="2"/>
      </rPr>
      <t>Youngmin Chang</t>
    </r>
    <r>
      <rPr>
        <sz val="11"/>
        <color theme="1"/>
        <rFont val="Arial"/>
        <family val="2"/>
      </rPr>
      <t>, Director of Programs</t>
    </r>
  </si>
  <si>
    <r>
      <rPr>
        <b/>
        <sz val="11"/>
        <color theme="1"/>
        <rFont val="Arial"/>
        <family val="2"/>
      </rPr>
      <t>Jaime Paulo Mora</t>
    </r>
    <r>
      <rPr>
        <sz val="11"/>
        <color theme="1"/>
        <rFont val="Arial"/>
        <family val="2"/>
      </rPr>
      <t>, Senior Program Officer</t>
    </r>
  </si>
  <si>
    <r>
      <rPr>
        <b/>
        <sz val="11"/>
        <color theme="1"/>
        <rFont val="Arial"/>
        <family val="2"/>
      </rPr>
      <t>Megan Chow</t>
    </r>
    <r>
      <rPr>
        <sz val="11"/>
        <color theme="1"/>
        <rFont val="Arial"/>
        <family val="2"/>
      </rPr>
      <t>, Program Officer</t>
    </r>
  </si>
  <si>
    <r>
      <rPr>
        <b/>
        <sz val="11"/>
        <color theme="1"/>
        <rFont val="Arial"/>
        <family val="2"/>
      </rPr>
      <t>Danbee Lee</t>
    </r>
    <r>
      <rPr>
        <sz val="11"/>
        <color theme="1"/>
        <rFont val="Arial"/>
        <family val="2"/>
      </rPr>
      <t>, Program Officer</t>
    </r>
  </si>
  <si>
    <r>
      <rPr>
        <b/>
        <sz val="11"/>
        <color theme="1"/>
        <rFont val="Arial"/>
        <family val="2"/>
      </rPr>
      <t>Hui Qian</t>
    </r>
    <r>
      <rPr>
        <sz val="11"/>
        <color theme="1"/>
        <rFont val="Arial"/>
        <family val="2"/>
      </rPr>
      <t>, Program Officer</t>
    </r>
  </si>
  <si>
    <t>Нэр</t>
  </si>
  <si>
    <t>Эцгийн нэр</t>
  </si>
  <si>
    <t>Хот/Байгууллагын нэр</t>
  </si>
  <si>
    <t>Хэлтэс</t>
  </si>
  <si>
    <t>Албан тушаал</t>
  </si>
  <si>
    <t>Хот (Шилдэг туршлага)</t>
  </si>
  <si>
    <t>Шилдэг туршлагыг шинжилсэн</t>
  </si>
  <si>
    <t>Мэйл</t>
  </si>
  <si>
    <t>Гол хэмжигдэхүүнийг жинлэх хүснэгт</t>
  </si>
  <si>
    <r>
      <rPr>
        <sz val="12"/>
        <color theme="9" tint="-0.499984740745262"/>
        <rFont val="Calibri"/>
        <family val="2"/>
        <scheme val="minor"/>
      </rPr>
      <t>ЦАЙВАР НОГООН</t>
    </r>
    <r>
      <rPr>
        <sz val="12"/>
        <color rgb="FFFF0000"/>
        <rFont val="Calibri"/>
        <family val="2"/>
        <charset val="129"/>
        <scheme val="minor"/>
      </rPr>
      <t xml:space="preserve"> өнгийн талбаруудыг хувиар тооцон бөглөнө үү </t>
    </r>
    <r>
      <rPr>
        <sz val="12"/>
        <color rgb="FF70AD47"/>
        <rFont val="Calibri"/>
        <family val="2"/>
        <charset val="129"/>
        <scheme val="minor"/>
      </rPr>
      <t xml:space="preserve">  </t>
    </r>
    <r>
      <rPr>
        <sz val="12"/>
        <color rgb="FFFF0000"/>
        <rFont val="Calibri"/>
        <family val="2"/>
        <charset val="129"/>
        <scheme val="minor"/>
      </rPr>
      <t xml:space="preserve"> </t>
    </r>
  </si>
  <si>
    <t>Төвшин 1</t>
  </si>
  <si>
    <t>Төвшин 2</t>
  </si>
  <si>
    <t>Төвшин 1 эзлэх хувь (%)</t>
  </si>
  <si>
    <t>Төвшин 2 эзлэх хувь(%)</t>
  </si>
  <si>
    <t>Төслийн мөн чанар</t>
  </si>
  <si>
    <t xml:space="preserve">A. Ач холбогдол </t>
  </si>
  <si>
    <t>B. Тодорхой байдал</t>
  </si>
  <si>
    <t>C. Тогтвортой байдал</t>
  </si>
  <si>
    <t>Оролцогчид</t>
  </si>
  <si>
    <t>A. Хэрэгжүүлэгч агентлагын төслийн мэргэжилтнүүд</t>
  </si>
  <si>
    <t>B. Манлайлал</t>
  </si>
  <si>
    <t>C. Нөлөөллийн бүлэг/Зорилтот хүн ам</t>
  </si>
  <si>
    <t xml:space="preserve">Нөөц </t>
  </si>
  <si>
    <t>A. Хүний нөөц</t>
  </si>
  <si>
    <t>B. Санхүүгийн нөөц</t>
  </si>
  <si>
    <t>C. Технологи</t>
  </si>
  <si>
    <t>D. Мэдээлэл</t>
  </si>
  <si>
    <t>A. Хууль эрх зүй</t>
  </si>
  <si>
    <t>B. Дэмжлэг</t>
  </si>
  <si>
    <t>Зохицуулалтын хүрээ</t>
  </si>
  <si>
    <t>Төслийн орчин</t>
  </si>
  <si>
    <t>A. Дэд бүтэц</t>
  </si>
  <si>
    <t>B. Нийгмийн орчин</t>
  </si>
  <si>
    <t>C. Улс төрийн орчин</t>
  </si>
  <si>
    <t>Нийт</t>
  </si>
  <si>
    <t>АЛХАМ 3.</t>
  </si>
  <si>
    <t>Нутагшуулах хэрэгсэл/ Үнэлгээ</t>
  </si>
  <si>
    <t>A. Ач холбогдол</t>
  </si>
  <si>
    <t xml:space="preserve"> Бодлого/төсөл нь асуудлыг шийдвэрлэхэд хамаатай юу?</t>
  </si>
  <si>
    <t>B. Ил тод тодорхой байдал</t>
  </si>
  <si>
    <t>Бодлого/төслийг тодорхой тодорхойлж, тодорхой элементүүдээс бүрдсэн үү?</t>
  </si>
  <si>
    <t xml:space="preserve">C. Тогтвортой байдал </t>
  </si>
  <si>
    <t>Бодлогыг тогтвортой үргэлжлүүлэн хэрэгжүүлэх боломжтой юу?</t>
  </si>
  <si>
    <t xml:space="preserve"> Төсөл хариуцсан албаны хүн хэрэгжүүлэгч агентлаг болон байгууллагын дэмжлэгийг авч хамтран ажиллах чадвартай эсэх?</t>
  </si>
  <si>
    <t>Төсөл хариуцсан албаны хүн  нь төсөлд шаардлагатай өөрчлөлт гарахад түүнийг баталж чадах эрх мэдэлтэй эсэх?</t>
  </si>
  <si>
    <t xml:space="preserve"> Хэрэгжүүлэгч агентлагын төслийн мэргэжилтнүүд энэ төслийг хэрэгжүүлэх хүчтэй хүсэл тэмүүлэлтэй эсэх?</t>
  </si>
  <si>
    <t>Хэрэгжүүлэгч агентлагын төслийн мэргэжилтнүүд нь төслийг ойлгох хангалттай чадавхитай эсэх?</t>
  </si>
  <si>
    <t>Төслийн гүйцэтгэлд суурилсан шагнал  урамшуулалын нөөц бий эсэх?</t>
  </si>
  <si>
    <t xml:space="preserve">Дунд хугацаандаа энэ байгууллагын удирдлага тогтвортой өөрчлөгдөхгүй байж чадах эсэх? </t>
  </si>
  <si>
    <t xml:space="preserve">Байгууллагын удирдлага улс төрийн талбарт байгууллагын гаднаас болон дотроосоо дэмжлэгийг авч чадах эсэх? </t>
  </si>
  <si>
    <t>Төслийн үр өгөөжийг хүртэх бүлэг нь Нөлөөллийн бус бүлгээс хэмжээ болон хүчний хувьд илүү том эсэх?</t>
  </si>
  <si>
    <t>Төсөлд нөлөөлийн бус бүлгийн зүгээс  бодитой эсэргүүцэл байхгүй эсэх</t>
  </si>
  <si>
    <t xml:space="preserve">Төслийг эсэргүүцэгч бүлгийг төслийг хүлээн авах боломжтой болгох (хууль эрх зүйн хүчин зүйл болон эдийн засгийн урамшуулал) бүхий үр дүнтэй арга хэрэгслүүд байгаа юу?
</t>
  </si>
  <si>
    <t>Нөөц</t>
  </si>
  <si>
    <t xml:space="preserve"> Төслийг хэрэгжүүлэх боломжтой хүний нөөц болон институцийн нөөц байгаа юу?</t>
  </si>
  <si>
    <t>Хэрэв шаардлагатай бол санхүүгийн нөөцийг нэмэгдүүлэх боломжтой юу?</t>
  </si>
  <si>
    <t>Байгууллагын дотроос болон гаднаас хангалттай санхүүгийн нөөцийг гаргах боломжтой юу?</t>
  </si>
  <si>
    <t>Хэрэв үгүй бол, одоогийн дипломат харилцааны нөхцөл байдлын хүрээнд технологийг импортлож оруулж ирэхэд амархан уу?</t>
  </si>
  <si>
    <t xml:space="preserve"> Төслийг дотооддоо хэрэгжүүлэхэд технологи шаардлагатай юу?</t>
  </si>
  <si>
    <t>Төслийг хэрэгжүүлэх боломжтой мэдээлэл, өгөгдөл байгаа юу? Энэ мэдээллүүд нь хэр найдвартай вэ?</t>
  </si>
  <si>
    <t>A. Хууль тогтоомж</t>
  </si>
  <si>
    <t xml:space="preserve">Төслийг хэрэгжүүлэхэд шаардлагатай суурь байгууламжууд, технологийн боломж бий юу? </t>
  </si>
  <si>
    <t>Хэрэв үгүй бол, төслийг танилцуулахдаа суурь байгууламжууд болон технологиор хангах боломжтой юу?</t>
  </si>
  <si>
    <t xml:space="preserve"> Орчин үеийн стандарт нормууд бий эсэх, олон нийтийн зүгээс шинэ төслийг хүлээн авч чадах эсэх?</t>
  </si>
  <si>
    <t xml:space="preserve"> Манлайлагчдын санал бодол оролцоотойгоор олон нийтийг татан оролцуулж дэмжлэг авах боломжтой юу?</t>
  </si>
  <si>
    <t>Төслийг хэрэгжүүлэхэд засгийн газрын өндөр  албаны хүмүүсийн зүгээс болон улс төрийн нам бүхий  улс төрийн бүлгийн дэмжлэгийг авч чадах уу?</t>
  </si>
  <si>
    <t>Улс төрийн бүлгийн дэмжлэг байхгүй, эсвэл дулимаг байсан ч төслийг тогтвортой үргэлжүүлэх боломжтой юу?</t>
  </si>
  <si>
    <t>Саарал талбар бүхий холбогдох нүдэнд "1" гэж бичээрэй</t>
  </si>
  <si>
    <t>Маш магадлал багатай</t>
  </si>
  <si>
    <t>Магадлал бага</t>
  </si>
  <si>
    <t>Магадлалтай</t>
  </si>
  <si>
    <t>Их магадлалтай</t>
  </si>
  <si>
    <t>Оноо</t>
  </si>
  <si>
    <t>ЖИШЭЭ</t>
  </si>
  <si>
    <t>ДУНДАЖ</t>
  </si>
  <si>
    <t>АЛХАМ 4.</t>
  </si>
  <si>
    <t>Дундаж 
Үнэлгээ</t>
  </si>
  <si>
    <t>оноо
( 4 өөс)</t>
  </si>
  <si>
    <t>Оноо
(%)</t>
  </si>
  <si>
    <t>Эзлэх хувь
(Төвшин 1)</t>
  </si>
  <si>
    <t>Эзлэх хувь
(Төвшин 2)</t>
  </si>
  <si>
    <t>Нийт ОНОО</t>
  </si>
  <si>
    <t>Нутагшуулах хэрэгсэл/ Онооны нарийвчилсан  задаргаа</t>
  </si>
  <si>
    <t>Нутагшуулах хэрэгсэл/ Онооны нарийвчилсан задаргаа</t>
  </si>
  <si>
    <t>B. Ил тод байдал</t>
  </si>
  <si>
    <t>Бодлого/төслийг нарийн тодорхойлсон, тодорхой элементүүдээс бүрдсэн үү?</t>
  </si>
  <si>
    <t>Хэрэгжүүлэгч агентлагын төслийн мэргэжилтнүүд энэ төслийг хэрэгжүүлэх хүчтэй хүсэл тэмүүлэлтэй эсэх?</t>
  </si>
  <si>
    <t>Хэрэгжүүлэгч агентлагын тэргүүн, удирдлага төслийг хэрэгжүүлэх хүсэл тэмүүлэл, сонирхол бий эсэх?</t>
  </si>
  <si>
    <t xml:space="preserve">Нөлөөллийн бус бүлгийнхэнийг төслийн хэрэгжилт болон явцад оролцуулахад төслийг хүлээж авах, дэмжих нь нэмэгдэх боломж бий эсэх? </t>
  </si>
  <si>
    <t xml:space="preserve"> Нөлөөллийн бус бүлгийнхэнийг төслийн хэрэгжилт болон явцад оролцуулахад төслийг хүлээж авах, дэмжих нь нэмэгдэх боломж бий эсэх? </t>
  </si>
  <si>
    <t>Төслийг эсэргүүцэгч бүлгийг төслийг хүлээн авах боломжтой болгох (хууль эрх зүйн хүчин зүйл болон эдийн засгийн урамшуулал) бүхий үр дүнтэй арга хэрэгслүүд байгаа юу?</t>
  </si>
  <si>
    <t>Төслийг хэрэгжүүлэх боломжтой хүний нөөц болон институцийн нөөц байгаа юу?</t>
  </si>
  <si>
    <t xml:space="preserve"> Хэрэв шаардлагатай бол хүний нөөц болон институцийн нөөцийг нэмэгдүүлэх боломтой юу?</t>
  </si>
  <si>
    <t>Хэрэв үгүй бол, одоогийн дипломат харилцааны нөхцөл байдлын хүрээнд технологийг импортлож оруулж ирэхэд хялбар уу?</t>
  </si>
  <si>
    <t>Дата, мэдээллийг хамгаалах боломжтой юу?</t>
  </si>
  <si>
    <t xml:space="preserve"> Хэрэв үгүй бол, Дата, мэдээллийг хамгаалах боломжтой юу?</t>
  </si>
  <si>
    <t xml:space="preserve">Төслийг хэрэгжүүлэхэд, шаардлагатай хууль болон тогтоол гарган  шинэ бүтэц зохион байгуулалт, зохицуулалт хийж танилцуулах боломжтой юу? </t>
  </si>
  <si>
    <t xml:space="preserve">Төслийг хэрэгжүүлэхэд, шаардлагатай хууль, тогтоол гарган  шинэ бүтэц зохион байгуулалт, зохицуулалт хийж танилцуулах боломжтой юу? </t>
  </si>
  <si>
    <t>Энэ шинэ бүтэц зохион байгуулалтыг байгуулахад байгууллагын дотроос болон гаднаас туслалцаа авах хэрэгтэй юу?</t>
  </si>
  <si>
    <t xml:space="preserve"> Төслийг танилцуулахдаа суурь байгууламжууд болон технологиор хангах боломжтой юу?</t>
  </si>
  <si>
    <t>Орчин үеийн стандарт нормууд бий эсэх, олон нийтийн зүгээс шинэ төслийг хүлээн авч чадах эсэх?</t>
  </si>
  <si>
    <t>Манлайлагчдын санал бодол оролцоотойгоор олон нийтийг татан оролцуулж дэмжлэг авах боломжтой юу?</t>
  </si>
  <si>
    <t>Үнэлгээний хувь</t>
  </si>
  <si>
    <t>Эзлэх хувь
( Төвшин 2)</t>
  </si>
  <si>
    <t xml:space="preserve">Б. Ил тод, Тодорхой байдал </t>
  </si>
  <si>
    <t xml:space="preserve">С. Тогтвортой хэрэгжилт </t>
  </si>
  <si>
    <t xml:space="preserve"> </t>
  </si>
  <si>
    <t>А. Хэрэгжүүлэгч агентлагын төслийн мэргэжилтнүүд буюу  албаны хүмүүс</t>
  </si>
  <si>
    <t xml:space="preserve">Б. Манлайлал  </t>
  </si>
  <si>
    <t>С. Нөлөөллийн бус бүлэг болон зорилтот хүн ам</t>
  </si>
  <si>
    <t>А. Хүний нөөц</t>
  </si>
  <si>
    <t>Б.Санхүүгийн нөөц</t>
  </si>
  <si>
    <t xml:space="preserve">С. Технологи </t>
  </si>
  <si>
    <t>Д. Мэдээлэл</t>
  </si>
  <si>
    <t>А. Хууль тогтоомж</t>
  </si>
  <si>
    <t>Б.Тусламж дэмжлэг</t>
  </si>
  <si>
    <t>А. Дэд бүтэц</t>
  </si>
  <si>
    <t xml:space="preserve">Б.Нийгмийн орчин </t>
  </si>
  <si>
    <t xml:space="preserve">С.Улс төрийн орчин </t>
  </si>
  <si>
    <t>Доод талд байгаа нийт оноог 1 -ээс 4 хүртэлх тоо болон хувиар илэрхийлнэ. Энэ тоо 4 эсвэл 100% -д ойртох тусам танай хотод сонгосон практик туршлагыг нутагшуулах магадлал өндөр байх болно.</t>
  </si>
  <si>
    <t>Сайн туршлагад  дүн шинжилгээ хийсэн</t>
  </si>
  <si>
    <t>Илтгэсэн</t>
  </si>
  <si>
    <t>Нутагшуулах хэрэгсэл/ Онооны дэлгэрэнгүй задаргаа</t>
  </si>
  <si>
    <t xml:space="preserve">C. Улс төрийн орчин </t>
  </si>
  <si>
    <t>Дундаж үнэлгээ</t>
  </si>
  <si>
    <t>Оноо
(4 хүртэл)</t>
  </si>
  <si>
    <t xml:space="preserve">А. Ач холбогдол </t>
  </si>
  <si>
    <t>.........................................................................................................................................................................................................................................</t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</si>
  <si>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Өөрийн хотын асуудлыг шийдэх гэж оролдож буй асуудалд чинь энэ төсөл ач холбогдолтой, хамааралтай эсэх?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</si>
  <si>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Төслийн зорилго, зорилт, үйл ажиллагаа, үр дүнг ав хэрэгжүүлэх алхам, тодорхой елементүүд болгон тодорхойлж тусгасан уу?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</si>
  <si>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Төсөл тогтвортой үргэлжилж чадах уу? Эхний хэрэгжилтнийн шатнаас цааш урт хугацаандаа төсөл үр өгөөжтэй байх уу? </t>
    </r>
  </si>
  <si>
    <t>..............................................................................................................................................................................................................................</t>
  </si>
  <si>
    <t>1.    Хэрэгжүүлэгч агентлагын төслийн мэргэжилтнүүд нь төслийг ойлгох хангалттай чадавхитай эсэх?</t>
  </si>
  <si>
    <t>2.    Хэрэгжүүлэгч агентлагын төслийн мэргэжилтнүүд энэ төслийг хэрэгжүүлэх хүчтэй хүсэл тэмүүлэлтэй эсэх?</t>
  </si>
  <si>
    <t>3.    Төсөл хариуцсан албаны хүн  нь төсөлд шаардлагатай өөрчлөлт гарахад түүнийг баталж чадах эрх мэдэлтэй эсэх?</t>
  </si>
  <si>
    <t>4.    Төсөл хариуцсан албаны хүн хэрэгжүүлэгч агентлаг болон байгууллагын дэмжлэгийг авч хамтран ажиллах чадвартай эсэх?</t>
  </si>
  <si>
    <t>5.    Төслийн гүйцэтгэлд суурилсан шагнал  урамшуулалын нөөц бий эсэх?</t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</si>
  <si>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Хэрэгжүүлэгч агентлагын тэргүүн удирдлага төслийг хэрэгжүүлэх хүсэл тэмүүлэл, сонирхол бий эсэх?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</si>
  <si>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Дунд хугацаандаа энэ байгууллагын удирдлага тогтвортой өөрчлөгдөхгүй байж чадах эсэх? </t>
    </r>
  </si>
  <si>
    <r>
      <t>3.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Байгууллагын удирдлага улс төрийн талбарт байгууллагын гаднаас болон дотроосоо дэмжлэгийг авч чадах эсэх? </t>
    </r>
  </si>
  <si>
    <t>............................................................................................................................................................................................................................</t>
  </si>
  <si>
    <t>бүхий үр дүнтэй арга хэрэгслүүд байгаа юу?</t>
  </si>
  <si>
    <t>1.    Төслийн үр өгөөжийг хүртэх бүлэг нь Нөлөөллийн бус бүлгээс хэмжээ болон хүчний хувьд илүү том эсэх?</t>
  </si>
  <si>
    <t>2.    Төсөлд нөлөөлийн бус бүлгийн зүгээс  бодитой эсэргүүцэл байхгүй эсэх</t>
  </si>
  <si>
    <t xml:space="preserve">3.    Нөлөөллийн бус бүлгийнхэнийг төслийн хэрэгжилт болон явцад оролцуулахад төслийг хүлээж авах нь нэмэгдэх боломж бий эсэх? </t>
  </si>
  <si>
    <t xml:space="preserve">4.    Төслийг эсэргүүцэгч бүлгийг төслийг хүлээн авах боломжтой болгох (хууль эрх зүйн хүчин зүйл болон эдийн засгийн урамшуулал) </t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</si>
  <si>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Төслийг хэрэгжүүлэх боломжтой хүний нөөц болон институцийн нөөц байгаа юу?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</si>
  <si>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Байгууллагын дотроос болон гаднаас хангалттай санхүүгийн нөөцийг гаргах боломжтой юу?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</si>
  <si>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Хэрэв шаардлагатай бол санхүүгийн нөөцийг нэмэгдүүлэх боломжтой юу?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</si>
  <si>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Төслийг дотооддоо хэрэгжүүлэхэд технологи шаардлагатай юу?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</si>
  <si>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Хэрэв үгүй бол, одоогийн дипломат харилцааны нөхцөл байдлын хүрээнд технологийг импортлож оруулж ирэхэд амархан уу?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</si>
  <si>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Төслийг хэрэгжүүлэх боломжтой мэдээлэл, өгөгдөл байгаа юу? Энэ мэдээллүүд нь хэр найдвартай вэ?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</si>
  <si>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Хэрэв үгүй бол, дата, мэдээллийн аюулгүй байдлыг хангаж чадах уу?</t>
    </r>
  </si>
  <si>
    <t>...............................................................................................................................................................................................................................................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</si>
  <si>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</si>
  <si>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</si>
  <si>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...........................................................................................................................................................................................................................................</t>
  </si>
  <si>
    <t>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.</t>
  </si>
  <si>
    <t>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</t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</si>
  <si>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Хэрэв үгүй бол, төслийг танилцуулахдаа суурь байгууламжууд болон технологиор хангах боломжтой юу?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</si>
  <si>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Орчин үеийн стандарт нормууд бий эсэх, олон нийтийн зүгээс шинэ төслийг хүлээн авч чадах эсэх?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</si>
  <si>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Манлайлагчдын санал бодол оролцоотойгоор олон нийтийг татан оролцуулж дэмжлэг авах боломжтой юу?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</si>
  <si>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Төслийг засгийн газрын өндөр дээд албаны хүмүүсийн зүгээс болон улс төрийн нам бүхий  улс төрийн бүлгийн дэмжлэгийг авч чадах уу?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</si>
  <si>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Улс төрийн бүлгийн дэмжлэг байхгүй, эсвэл дулимаг байсан ч төслийг тогтвортой үргэлжүүлэх боломжтой юу?</t>
    </r>
  </si>
  <si>
    <r>
      <t>3.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Төслийн хэрэгжилтэд сонгуулийн мөчлөг нөлөөлөх хүчин зүйл болох уу?</t>
    </r>
  </si>
  <si>
    <r>
      <t>4.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Улс төрийн намын сонгуулийн хугацаа дууссаны дараа төсөл тогтвортой үргэлжлэн явах эсэх нь ямар байх вэ?  </t>
    </r>
  </si>
  <si>
    <t>……………………………………………………………………………………………………………………………………………………………………………………………………</t>
  </si>
  <si>
    <t>…………………………………………………………………………………………………………………………………………………………………………………………………..</t>
  </si>
  <si>
    <t>……………………………………………………………………………………………………………………………………………………………………………………………………………………………………………………</t>
  </si>
  <si>
    <t xml:space="preserve">                     Хэрэгслийн үр дүнг ойлгох, тайлбарлах </t>
  </si>
  <si>
    <t xml:space="preserve">Та одоо Хэрэгслийг дуусгалаа. Танд  баяр хүргэе. Үлдсэн даалгавар бол хүрсэн үр дүндээ дүн шинжилгээ хийх, тайлбарлах явдал юм. Доорх тайлбар нь таны үр дүнг ойлгоход туслана. </t>
  </si>
  <si>
    <t>Хэрэгсэл нь танд хоёр үндсэн үр дүнд хүрэх боломжийг олгодог:</t>
  </si>
  <si>
    <t xml:space="preserve">                                                 Жишээ.  Нийт оноо 2.89949.    (2.89949/4 x 100 = 72.49 %</t>
  </si>
  <si>
    <t xml:space="preserve">Ерөнхий дүрмээр бол нийт оноо 2.5 буюу ~60% -аас дээш байвал сонгосон туршлага амжилттай хэрэгжих үндэслэлтэй гэж үздэг. Энэхүү босгон дээр энэхүү төслийг хэрэгжүүлэхий өмнө зайлшгүй анхааралдаа авах зүйлүүд бий. </t>
  </si>
  <si>
    <t xml:space="preserve">Хэрэгсэл нь гол хэмжигдэхүүн тус бүрт нийт 5 " хэсгийн оноо" өгдөг. Нийт онооны нэгэн адил эдгээр оноог 1- ээс 4 хүртэлх оноо , хувь дээр үндэслэсэн. Энэ тоо 4- тэй ойр байх тусам танай хотод сонгосон практикийг нутагшуулах нь энэхүү тодорхой хэмжигдэхүүний дагуу амжилттай болох магадлал өндөр болно. </t>
  </si>
  <si>
    <t xml:space="preserve">Ерөнхий дүрмээр бол гол үзүүлэлт нь түүний оноо 2.5 буюу ~60% -аас дээш байвал сонгосон шилдэг туршлагыг хэрэгжүүлэх давуу тал боломж байн гэж үздэг. Энэхүү босго онооны үзүүлэлтүүдийг анхааралдаа авч хандахгүй бол төслийг амжилттай нутагшуулах магадлалыг бууруулах сул тал болохыг үгүйсгэхгүй. </t>
  </si>
  <si>
    <t>Та одоо Хэрэгслийг дуусгалаа. Танд  баяр хүргэе. Үлдсэн даалгавар бол хүрсэн үр дүндээ дүн шинжилгээ хийх, тайлбарлах явдал юм. Доорх тайлбар нь таны үр дүнг ойлгоход туслана.</t>
  </si>
  <si>
    <r>
      <rPr>
        <b/>
        <i/>
        <sz val="15"/>
        <color theme="4" tint="-0.499984740745262"/>
        <rFont val="Arial Mon"/>
        <family val="2"/>
      </rPr>
      <t>Оролцогчид</t>
    </r>
    <r>
      <rPr>
        <sz val="15"/>
        <color theme="1"/>
        <rFont val="Arial Mon"/>
        <family val="2"/>
      </rPr>
      <t xml:space="preserve"> 
</t>
    </r>
    <r>
      <rPr>
        <sz val="13"/>
        <color theme="1"/>
        <rFont val="Arial"/>
        <family val="2"/>
      </rPr>
      <t xml:space="preserve">Орон нутагт сайн туршлагыг сонгон хэрэгжүүлэхэдээ та төслийн зохицуулагчид, удирдлага, зорилтот хүн ам, боломжит нөлөөллийн бус бүлгүүд зэргийг үнэлж дүгнэх хэрэгтэй.  Илүү тодорхой, дараах асуултуудыг авч үзээрэй. </t>
    </r>
    <r>
      <rPr>
        <sz val="11"/>
        <color theme="1"/>
        <rFont val="Arial Mon"/>
        <family val="2"/>
      </rPr>
      <t xml:space="preserve">
</t>
    </r>
  </si>
  <si>
    <r>
      <t xml:space="preserve">                     </t>
    </r>
    <r>
      <rPr>
        <b/>
        <i/>
        <sz val="14"/>
        <color rgb="FF1F497D"/>
        <rFont val="Arial"/>
        <family val="2"/>
      </rPr>
      <t xml:space="preserve">Хэрэгслийн үр дүнг ойлгох, тайлбарлах </t>
    </r>
  </si>
  <si>
    <r>
      <rPr>
        <b/>
        <i/>
        <sz val="14"/>
        <color rgb="FF002060"/>
        <rFont val="Arial"/>
        <family val="2"/>
      </rPr>
      <t>Төслийн мөн чанар</t>
    </r>
    <r>
      <rPr>
        <sz val="14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 xml:space="preserve">
Орон нутагт сайн туршлагыг сонгон хэрэгжүүлэхдээ та төслийн ач холбогдол, хамаарал, ил тод тогтвортой байдал зэргийг үнэлж дүгнэх хэрэгтэй. Илүү тодорхой, дараах асуултуудыг авч үзээрэй. </t>
    </r>
    <r>
      <rPr>
        <sz val="14"/>
        <color theme="1"/>
        <rFont val="Arial"/>
        <family val="2"/>
      </rPr>
      <t xml:space="preserve">
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</si>
  <si>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Хэрэв шаардлагатай бол хүний нөөц болон институцийн нөөцийг нэмэгдүүлэх боломтой юу?</t>
    </r>
  </si>
  <si>
    <t xml:space="preserve">Чиглэсэн зорилтуудаас гадна хүн амд илүү үр өгөөжийг бий болгоход туслаж чадах уу? </t>
  </si>
  <si>
    <r>
      <t xml:space="preserve">               Нөөц 
</t>
    </r>
    <r>
      <rPr>
        <sz val="12"/>
        <color theme="1"/>
        <rFont val="Arial"/>
        <family val="2"/>
      </rPr>
      <t xml:space="preserve">
Орон нутагт сайн туршлагыг сонгон хэрэгжүүлэхдээ та хүний нөөцийн болон санхүүгийн нөөцтэй эсэх, мөн техникийн, технологийн, мэдээллийн чадавхитай эсэх  зэргийг үнэлж дүгнэх хэрэгтэй. Илүү тодорхой, дараах асуултуудыг авч үзээрэй. </t>
    </r>
    <r>
      <rPr>
        <sz val="14"/>
        <color theme="1"/>
        <rFont val="Arial"/>
        <family val="2"/>
      </rPr>
      <t xml:space="preserve">
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</si>
  <si>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Төслийг хэрэгжүүлэхэд шаардлагатай хууль болон тогтоол гарган  шинэ институцийн  зохицуулалт хийж танилцуулах боломжтой юу? 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</si>
  <si>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>Энэ шинэ институцийн зохицуулалтыг хийхэд байгууллагын дотроос болон гаднаас туслалцаа авах хэрэгтэй юу?</t>
    </r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</si>
  <si>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2"/>
        <color theme="1"/>
        <rFont val="Arial"/>
        <family val="2"/>
      </rPr>
      <t xml:space="preserve">Төслийг хэрэгжүүлэхэд шаардлагатай суурь байгууламжууд, технологи бий эсэх, боломжтой юу? </t>
    </r>
  </si>
  <si>
    <t xml:space="preserve"> Бодлого/төсөл нь асуудлыг шийдвэрлэхэд холбоотой юу?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</si>
</sst>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68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2"/>
      <color theme="1"/>
      <name val="Times New Roman"/>
      <family val="1"/>
    </font>
    <font>
      <b/>
      <sz val="11"/>
      <color theme="0"/>
      <name val="Calibri"/>
      <family val="2"/>
      <scheme val="minor"/>
    </font>
    <font>
      <b/>
      <sz val="12"/>
      <color theme="0"/>
      <name val="Times New Roman"/>
      <family val="1"/>
    </font>
    <font>
      <b/>
      <sz val="11"/>
      <color theme="0"/>
      <name val="Calibri"/>
      <family val="2"/>
      <charset val="129"/>
      <scheme val="minor"/>
    </font>
    <font>
      <sz val="11"/>
      <color theme="0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3"/>
      <charset val="129"/>
      <scheme val="minor"/>
    </font>
    <font>
      <b/>
      <sz val="20"/>
      <color theme="1"/>
      <name val="Calibri"/>
      <family val="3"/>
      <charset val="129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3"/>
      <charset val="129"/>
      <scheme val="minor"/>
    </font>
    <font>
      <sz val="12"/>
      <color theme="1"/>
      <name val="Calibri"/>
      <family val="2"/>
      <charset val="129"/>
      <scheme val="minor"/>
    </font>
    <font>
      <sz val="14"/>
      <color theme="1"/>
      <name val="Calibri"/>
      <family val="2"/>
      <charset val="129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3"/>
      <charset val="129"/>
      <scheme val="minor"/>
    </font>
    <font>
      <sz val="12"/>
      <color rgb="FFFF0000"/>
      <name val="Calibri"/>
      <family val="2"/>
      <charset val="129"/>
      <scheme val="minor"/>
    </font>
    <font>
      <sz val="12"/>
      <color rgb="FF70AD47"/>
      <name val="Calibri"/>
      <family val="2"/>
      <charset val="129"/>
      <scheme val="minor"/>
    </font>
    <font>
      <sz val="14"/>
      <color rgb="FFFF0000"/>
      <name val="Calibri"/>
      <family val="2"/>
      <charset val="129"/>
      <scheme val="minor"/>
    </font>
    <font>
      <b/>
      <sz val="11"/>
      <name val="Calibri"/>
      <family val="2"/>
      <scheme val="minor"/>
    </font>
    <font>
      <b/>
      <sz val="11"/>
      <name val="Calibri"/>
      <family val="3"/>
      <charset val="129"/>
      <scheme val="minor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u/>
      <sz val="11"/>
      <color theme="10"/>
      <name val="Calibri"/>
      <family val="2"/>
      <charset val="129"/>
      <scheme val="minor"/>
    </font>
    <font>
      <b/>
      <sz val="16"/>
      <color theme="0"/>
      <name val="Calibri"/>
      <family val="2"/>
      <scheme val="minor"/>
    </font>
    <font>
      <sz val="40"/>
      <color theme="1"/>
      <name val="Calibri"/>
      <family val="2"/>
      <scheme val="minor"/>
    </font>
    <font>
      <sz val="2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sz val="12"/>
      <color theme="9" tint="-0.49998474074526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Arial"/>
      <family val="2"/>
    </font>
    <font>
      <sz val="7"/>
      <color theme="1"/>
      <name val="Times New Roman"/>
      <family val="1"/>
    </font>
    <font>
      <sz val="11"/>
      <color theme="1"/>
      <name val="Calibri"/>
      <family val="2"/>
    </font>
    <font>
      <sz val="9"/>
      <color rgb="FF231F20"/>
      <name val="Arial"/>
      <family val="2"/>
    </font>
    <font>
      <sz val="10"/>
      <color rgb="FF231F20"/>
      <name val="Arial"/>
      <family val="2"/>
    </font>
    <font>
      <sz val="22.5"/>
      <color theme="1"/>
      <name val="Arial"/>
      <family val="2"/>
    </font>
    <font>
      <sz val="9"/>
      <color rgb="FF231F20"/>
      <name val="Calibri"/>
      <family val="2"/>
    </font>
    <font>
      <sz val="14"/>
      <color theme="1"/>
      <name val="Arial"/>
      <family val="2"/>
    </font>
    <font>
      <sz val="11"/>
      <color theme="1"/>
      <name val="Arial Mon"/>
      <family val="2"/>
    </font>
    <font>
      <sz val="15"/>
      <color theme="1"/>
      <name val="Arial Mon"/>
      <family val="2"/>
    </font>
    <font>
      <b/>
      <i/>
      <sz val="15"/>
      <color theme="4" tint="-0.499984740745262"/>
      <name val="Arial Mon"/>
      <family val="2"/>
    </font>
    <font>
      <sz val="11"/>
      <color theme="5" tint="0.59999389629810485"/>
      <name val="Calibri"/>
      <family val="2"/>
      <charset val="129"/>
      <scheme val="minor"/>
    </font>
    <font>
      <b/>
      <i/>
      <sz val="14"/>
      <color rgb="FF002060"/>
      <name val="Arial"/>
      <family val="2"/>
    </font>
    <font>
      <b/>
      <sz val="14"/>
      <color rgb="FF1F497D"/>
      <name val="Arial"/>
      <family val="2"/>
    </font>
    <font>
      <b/>
      <i/>
      <sz val="15"/>
      <color rgb="FF1F497D"/>
      <name val="Arial"/>
      <family val="2"/>
    </font>
    <font>
      <b/>
      <i/>
      <sz val="14"/>
      <color rgb="FF1F497D"/>
      <name val="Arial"/>
      <family val="2"/>
    </font>
    <font>
      <b/>
      <sz val="12"/>
      <color theme="9" tint="-0.499984740745262"/>
      <name val="Calibri"/>
      <family val="2"/>
      <scheme val="minor"/>
    </font>
    <font>
      <sz val="13"/>
      <color theme="1"/>
      <name val="Arial"/>
      <family val="2"/>
    </font>
    <font>
      <sz val="12"/>
      <color theme="1"/>
      <name val="Arial Mon"/>
      <family val="2"/>
    </font>
    <font>
      <b/>
      <i/>
      <sz val="14"/>
      <color rgb="FF003366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5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99D29"/>
        <bgColor indexed="64"/>
      </patternFill>
    </fill>
    <fill>
      <patternFill patternType="solid">
        <fgColor rgb="FFDC1769"/>
        <bgColor indexed="64"/>
      </patternFill>
    </fill>
    <fill>
      <patternFill patternType="solid">
        <fgColor rgb="FF5ABA47"/>
        <bgColor indexed="64"/>
      </patternFill>
    </fill>
    <fill>
      <patternFill patternType="solid">
        <fgColor rgb="FFE5233E"/>
        <bgColor indexed="64"/>
      </patternFill>
    </fill>
    <fill>
      <patternFill patternType="solid">
        <fgColor rgb="FF126B9F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AEAAAA"/>
        <bgColor indexed="64"/>
      </patternFill>
    </fill>
    <fill>
      <patternFill patternType="solid">
        <fgColor rgb="FF76717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ADCF4"/>
        <bgColor indexed="64"/>
      </patternFill>
    </fill>
    <fill>
      <patternFill patternType="solid">
        <fgColor rgb="FF00ADC4"/>
        <bgColor indexed="64"/>
      </patternFill>
    </fill>
    <fill>
      <patternFill patternType="solid">
        <fgColor rgb="FFBBECF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EEF1F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DEEF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7C8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3366"/>
      </left>
      <right/>
      <top style="medium">
        <color rgb="FF003366"/>
      </top>
      <bottom/>
      <diagonal/>
    </border>
    <border>
      <left/>
      <right/>
      <top style="medium">
        <color rgb="FF003366"/>
      </top>
      <bottom/>
      <diagonal/>
    </border>
    <border>
      <left/>
      <right style="medium">
        <color rgb="FF003366"/>
      </right>
      <top style="medium">
        <color rgb="FF003366"/>
      </top>
      <bottom/>
      <diagonal/>
    </border>
    <border>
      <left style="medium">
        <color rgb="FF003366"/>
      </left>
      <right/>
      <top/>
      <bottom/>
      <diagonal/>
    </border>
    <border>
      <left/>
      <right style="medium">
        <color rgb="FF003366"/>
      </right>
      <top/>
      <bottom/>
      <diagonal/>
    </border>
    <border>
      <left style="medium">
        <color rgb="FF003366"/>
      </left>
      <right/>
      <top/>
      <bottom style="medium">
        <color rgb="FF003366"/>
      </bottom>
      <diagonal/>
    </border>
    <border>
      <left/>
      <right/>
      <top/>
      <bottom style="medium">
        <color rgb="FF003366"/>
      </bottom>
      <diagonal/>
    </border>
    <border>
      <left/>
      <right style="medium">
        <color rgb="FF003366"/>
      </right>
      <top/>
      <bottom style="medium">
        <color rgb="FF0033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</cellStyleXfs>
  <cellXfs count="404">
    <xf numFmtId="0" fontId="0" fillId="0" borderId="0" xfId="0">
      <alignment vertical="center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4" fontId="5" fillId="15" borderId="6" xfId="3" applyNumberFormat="1" applyFont="1" applyFill="1" applyBorder="1">
      <alignment vertical="center"/>
    </xf>
    <xf numFmtId="0" fontId="14" fillId="15" borderId="6" xfId="0" applyFont="1" applyFill="1" applyBorder="1">
      <alignment vertical="center"/>
    </xf>
    <xf numFmtId="164" fontId="0" fillId="0" borderId="6" xfId="0" applyNumberFormat="1" applyBorder="1">
      <alignment vertical="center"/>
    </xf>
    <xf numFmtId="0" fontId="14" fillId="15" borderId="6" xfId="3" applyFont="1" applyFill="1" applyBorder="1">
      <alignment vertical="center"/>
    </xf>
    <xf numFmtId="0" fontId="16" fillId="0" borderId="6" xfId="0" applyFont="1" applyBorder="1">
      <alignment vertical="center"/>
    </xf>
    <xf numFmtId="0" fontId="18" fillId="0" borderId="6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9" fontId="15" fillId="14" borderId="0" xfId="1" applyFont="1" applyFill="1" applyBorder="1">
      <alignment vertical="center"/>
    </xf>
    <xf numFmtId="9" fontId="15" fillId="14" borderId="5" xfId="1" applyFont="1" applyFill="1" applyBorder="1">
      <alignment vertical="center"/>
    </xf>
    <xf numFmtId="9" fontId="3" fillId="14" borderId="0" xfId="1" applyFont="1" applyFill="1" applyBorder="1">
      <alignment vertical="center"/>
    </xf>
    <xf numFmtId="9" fontId="15" fillId="14" borderId="0" xfId="1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0" fillId="19" borderId="3" xfId="0" applyFill="1" applyBorder="1" applyAlignment="1">
      <alignment horizontal="center" vertical="center"/>
    </xf>
    <xf numFmtId="0" fontId="23" fillId="0" borderId="2" xfId="0" applyFont="1" applyFill="1" applyBorder="1">
      <alignment vertical="center"/>
    </xf>
    <xf numFmtId="0" fontId="23" fillId="0" borderId="2" xfId="0" applyFont="1" applyBorder="1">
      <alignment vertical="center"/>
    </xf>
    <xf numFmtId="0" fontId="23" fillId="0" borderId="17" xfId="0" applyFont="1" applyBorder="1">
      <alignment vertical="center"/>
    </xf>
    <xf numFmtId="0" fontId="22" fillId="0" borderId="6" xfId="0" applyFont="1" applyBorder="1" applyAlignment="1">
      <alignment horizontal="center" vertical="center"/>
    </xf>
    <xf numFmtId="0" fontId="21" fillId="13" borderId="6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9" fontId="25" fillId="18" borderId="6" xfId="1" applyFont="1" applyFill="1" applyBorder="1" applyProtection="1">
      <alignment vertical="center"/>
      <protection locked="0"/>
    </xf>
    <xf numFmtId="9" fontId="25" fillId="18" borderId="12" xfId="1" applyFont="1" applyFill="1" applyBorder="1" applyProtection="1">
      <alignment vertical="center"/>
      <protection locked="0"/>
    </xf>
    <xf numFmtId="9" fontId="25" fillId="18" borderId="1" xfId="1" applyFont="1" applyFill="1" applyBorder="1" applyProtection="1">
      <alignment vertical="center"/>
      <protection locked="0"/>
    </xf>
    <xf numFmtId="9" fontId="27" fillId="18" borderId="15" xfId="2" applyNumberFormat="1" applyFont="1" applyFill="1" applyBorder="1">
      <alignment vertical="center"/>
    </xf>
    <xf numFmtId="9" fontId="27" fillId="18" borderId="6" xfId="2" applyNumberFormat="1" applyFont="1" applyFill="1" applyBorder="1">
      <alignment vertical="center"/>
    </xf>
    <xf numFmtId="9" fontId="24" fillId="0" borderId="3" xfId="1" applyFont="1" applyFill="1" applyBorder="1">
      <alignment vertical="center"/>
    </xf>
    <xf numFmtId="0" fontId="28" fillId="0" borderId="4" xfId="0" applyFont="1" applyBorder="1">
      <alignment vertical="center"/>
    </xf>
    <xf numFmtId="0" fontId="0" fillId="19" borderId="6" xfId="0" applyFill="1" applyBorder="1" applyAlignment="1">
      <alignment horizontal="center" vertical="center"/>
    </xf>
    <xf numFmtId="0" fontId="0" fillId="19" borderId="5" xfId="0" applyFill="1" applyBorder="1" applyAlignment="1">
      <alignment horizontal="center" vertical="center"/>
    </xf>
    <xf numFmtId="0" fontId="33" fillId="20" borderId="6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19" borderId="3" xfId="0" applyFont="1" applyFill="1" applyBorder="1" applyAlignment="1">
      <alignment horizontal="center" vertical="center"/>
    </xf>
    <xf numFmtId="0" fontId="2" fillId="19" borderId="15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0" fillId="17" borderId="0" xfId="0" applyFill="1" applyAlignment="1">
      <alignment vertical="center"/>
    </xf>
    <xf numFmtId="0" fontId="0" fillId="0" borderId="0" xfId="0" applyBorder="1" applyAlignment="1">
      <alignment vertical="center"/>
    </xf>
    <xf numFmtId="0" fontId="0" fillId="17" borderId="0" xfId="0" applyFill="1">
      <alignment vertical="center"/>
    </xf>
    <xf numFmtId="0" fontId="0" fillId="17" borderId="0" xfId="0" applyFill="1" applyBorder="1" applyAlignment="1">
      <alignment vertical="center"/>
    </xf>
    <xf numFmtId="9" fontId="15" fillId="17" borderId="0" xfId="1" applyFont="1" applyFill="1" applyBorder="1" applyAlignment="1">
      <alignment vertical="center"/>
    </xf>
    <xf numFmtId="9" fontId="24" fillId="17" borderId="0" xfId="1" applyFont="1" applyFill="1" applyBorder="1">
      <alignment vertical="center"/>
    </xf>
    <xf numFmtId="0" fontId="11" fillId="17" borderId="0" xfId="0" applyFont="1" applyFill="1" applyBorder="1" applyAlignment="1">
      <alignment horizontal="center" vertical="center"/>
    </xf>
    <xf numFmtId="0" fontId="0" fillId="17" borderId="0" xfId="0" applyFill="1" applyBorder="1" applyAlignment="1">
      <alignment horizontal="right" vertical="center"/>
    </xf>
    <xf numFmtId="0" fontId="12" fillId="12" borderId="4" xfId="0" applyFont="1" applyFill="1" applyBorder="1" applyAlignment="1">
      <alignment horizontal="center" vertical="center"/>
    </xf>
    <xf numFmtId="0" fontId="34" fillId="17" borderId="0" xfId="0" applyFont="1" applyFill="1" applyAlignment="1">
      <alignment horizontal="left" vertical="center"/>
    </xf>
    <xf numFmtId="164" fontId="26" fillId="13" borderId="6" xfId="0" applyNumberFormat="1" applyFont="1" applyFill="1" applyBorder="1">
      <alignment vertical="center"/>
    </xf>
    <xf numFmtId="0" fontId="14" fillId="17" borderId="13" xfId="0" applyFont="1" applyFill="1" applyBorder="1">
      <alignment vertical="center"/>
    </xf>
    <xf numFmtId="164" fontId="26" fillId="13" borderId="6" xfId="0" applyNumberFormat="1" applyFont="1" applyFill="1" applyBorder="1" applyAlignment="1">
      <alignment horizontal="right" vertical="center"/>
    </xf>
    <xf numFmtId="0" fontId="14" fillId="22" borderId="6" xfId="0" applyFont="1" applyFill="1" applyBorder="1">
      <alignment vertical="center"/>
    </xf>
    <xf numFmtId="0" fontId="14" fillId="22" borderId="0" xfId="0" applyFont="1" applyFill="1" applyBorder="1">
      <alignment vertical="center"/>
    </xf>
    <xf numFmtId="0" fontId="14" fillId="22" borderId="16" xfId="0" applyFont="1" applyFill="1" applyBorder="1">
      <alignment vertical="center"/>
    </xf>
    <xf numFmtId="0" fontId="14" fillId="22" borderId="6" xfId="0" applyNumberFormat="1" applyFont="1" applyFill="1" applyBorder="1">
      <alignment vertical="center"/>
    </xf>
    <xf numFmtId="0" fontId="36" fillId="24" borderId="6" xfId="3" applyNumberFormat="1" applyFont="1" applyFill="1" applyBorder="1">
      <alignment vertical="center"/>
    </xf>
    <xf numFmtId="0" fontId="36" fillId="24" borderId="6" xfId="3" applyFont="1" applyFill="1" applyBorder="1">
      <alignment vertical="center"/>
    </xf>
    <xf numFmtId="0" fontId="36" fillId="23" borderId="6" xfId="0" applyFont="1" applyFill="1" applyBorder="1" applyAlignment="1">
      <alignment horizontal="right" vertical="center"/>
    </xf>
    <xf numFmtId="0" fontId="36" fillId="25" borderId="6" xfId="0" applyFont="1" applyFill="1" applyBorder="1" applyAlignment="1">
      <alignment horizontal="right" vertical="center"/>
    </xf>
    <xf numFmtId="0" fontId="36" fillId="25" borderId="6" xfId="0" applyFont="1" applyFill="1" applyBorder="1">
      <alignment vertical="center"/>
    </xf>
    <xf numFmtId="0" fontId="36" fillId="23" borderId="6" xfId="0" applyFont="1" applyFill="1" applyBorder="1">
      <alignment vertical="center"/>
    </xf>
    <xf numFmtId="0" fontId="36" fillId="25" borderId="6" xfId="4" applyFont="1" applyFill="1" applyBorder="1">
      <alignment vertical="center"/>
    </xf>
    <xf numFmtId="0" fontId="36" fillId="23" borderId="11" xfId="0" applyFont="1" applyFill="1" applyBorder="1">
      <alignment vertical="center"/>
    </xf>
    <xf numFmtId="0" fontId="36" fillId="25" borderId="11" xfId="4" applyFont="1" applyFill="1" applyBorder="1">
      <alignment vertical="center"/>
    </xf>
    <xf numFmtId="0" fontId="14" fillId="22" borderId="13" xfId="0" applyFont="1" applyFill="1" applyBorder="1">
      <alignment vertical="center"/>
    </xf>
    <xf numFmtId="0" fontId="14" fillId="22" borderId="14" xfId="0" applyFont="1" applyFill="1" applyBorder="1">
      <alignment vertical="center"/>
    </xf>
    <xf numFmtId="0" fontId="14" fillId="22" borderId="2" xfId="0" applyFont="1" applyFill="1" applyBorder="1">
      <alignment vertical="center"/>
    </xf>
    <xf numFmtId="0" fontId="14" fillId="22" borderId="17" xfId="0" applyFont="1" applyFill="1" applyBorder="1">
      <alignment vertical="center"/>
    </xf>
    <xf numFmtId="0" fontId="36" fillId="23" borderId="19" xfId="0" applyFont="1" applyFill="1" applyBorder="1">
      <alignment vertical="center"/>
    </xf>
    <xf numFmtId="0" fontId="36" fillId="25" borderId="19" xfId="4" applyFont="1" applyFill="1" applyBorder="1">
      <alignment vertical="center"/>
    </xf>
    <xf numFmtId="0" fontId="9" fillId="17" borderId="8" xfId="0" applyFont="1" applyFill="1" applyBorder="1" applyAlignment="1">
      <alignment horizontal="center" vertical="center" wrapText="1"/>
    </xf>
    <xf numFmtId="0" fontId="32" fillId="21" borderId="6" xfId="0" applyFont="1" applyFill="1" applyBorder="1">
      <alignment vertical="center"/>
    </xf>
    <xf numFmtId="0" fontId="37" fillId="26" borderId="7" xfId="0" applyFont="1" applyFill="1" applyBorder="1">
      <alignment vertical="center"/>
    </xf>
    <xf numFmtId="0" fontId="20" fillId="12" borderId="12" xfId="0" applyFont="1" applyFill="1" applyBorder="1" applyAlignment="1">
      <alignment horizontal="center" vertical="center"/>
    </xf>
    <xf numFmtId="0" fontId="20" fillId="12" borderId="13" xfId="0" applyFont="1" applyFill="1" applyBorder="1">
      <alignment vertical="center"/>
    </xf>
    <xf numFmtId="0" fontId="8" fillId="12" borderId="14" xfId="0" applyFont="1" applyFill="1" applyBorder="1">
      <alignment vertical="center"/>
    </xf>
    <xf numFmtId="164" fontId="14" fillId="17" borderId="0" xfId="3" applyNumberFormat="1" applyFont="1" applyFill="1" applyBorder="1">
      <alignment vertical="center"/>
    </xf>
    <xf numFmtId="164" fontId="14" fillId="13" borderId="6" xfId="1" applyNumberFormat="1" applyFont="1" applyFill="1" applyBorder="1" applyAlignment="1">
      <alignment horizontal="right" vertical="center" wrapText="1"/>
    </xf>
    <xf numFmtId="0" fontId="36" fillId="23" borderId="6" xfId="1" applyNumberFormat="1" applyFont="1" applyFill="1" applyBorder="1" applyAlignment="1">
      <alignment horizontal="right" vertical="center" wrapText="1"/>
    </xf>
    <xf numFmtId="0" fontId="36" fillId="25" borderId="6" xfId="1" applyNumberFormat="1" applyFont="1" applyFill="1" applyBorder="1" applyAlignment="1">
      <alignment horizontal="right" vertical="center" wrapText="1"/>
    </xf>
    <xf numFmtId="164" fontId="14" fillId="22" borderId="6" xfId="1" applyNumberFormat="1" applyFont="1" applyFill="1" applyBorder="1">
      <alignment vertical="center"/>
    </xf>
    <xf numFmtId="164" fontId="14" fillId="13" borderId="6" xfId="1" applyNumberFormat="1" applyFont="1" applyFill="1" applyBorder="1" applyAlignment="1">
      <alignment horizontal="right" vertical="center"/>
    </xf>
    <xf numFmtId="0" fontId="20" fillId="8" borderId="12" xfId="0" applyFont="1" applyFill="1" applyBorder="1" applyAlignment="1">
      <alignment horizontal="center" vertical="center"/>
    </xf>
    <xf numFmtId="0" fontId="20" fillId="8" borderId="13" xfId="0" applyFont="1" applyFill="1" applyBorder="1">
      <alignment vertical="center"/>
    </xf>
    <xf numFmtId="0" fontId="26" fillId="8" borderId="14" xfId="0" applyFont="1" applyFill="1" applyBorder="1" applyAlignment="1">
      <alignment horizontal="justify" vertical="center"/>
    </xf>
    <xf numFmtId="164" fontId="14" fillId="17" borderId="13" xfId="3" applyNumberFormat="1" applyFont="1" applyFill="1" applyBorder="1">
      <alignment vertical="center"/>
    </xf>
    <xf numFmtId="164" fontId="14" fillId="13" borderId="11" xfId="4" applyNumberFormat="1" applyFont="1" applyFill="1" applyBorder="1">
      <alignment vertical="center"/>
    </xf>
    <xf numFmtId="164" fontId="14" fillId="22" borderId="12" xfId="1" applyNumberFormat="1" applyFont="1" applyFill="1" applyBorder="1">
      <alignment vertical="center"/>
    </xf>
    <xf numFmtId="164" fontId="14" fillId="22" borderId="1" xfId="1" applyNumberFormat="1" applyFont="1" applyFill="1" applyBorder="1">
      <alignment vertical="center"/>
    </xf>
    <xf numFmtId="164" fontId="14" fillId="22" borderId="15" xfId="1" applyNumberFormat="1" applyFont="1" applyFill="1" applyBorder="1">
      <alignment vertical="center"/>
    </xf>
    <xf numFmtId="164" fontId="14" fillId="13" borderId="19" xfId="4" applyNumberFormat="1" applyFont="1" applyFill="1" applyBorder="1">
      <alignment vertical="center"/>
    </xf>
    <xf numFmtId="0" fontId="20" fillId="9" borderId="12" xfId="0" applyFont="1" applyFill="1" applyBorder="1" applyAlignment="1">
      <alignment horizontal="center" vertical="center"/>
    </xf>
    <xf numFmtId="0" fontId="20" fillId="9" borderId="13" xfId="0" applyFont="1" applyFill="1" applyBorder="1">
      <alignment vertical="center"/>
    </xf>
    <xf numFmtId="0" fontId="8" fillId="9" borderId="14" xfId="0" applyFont="1" applyFill="1" applyBorder="1">
      <alignment vertical="center"/>
    </xf>
    <xf numFmtId="0" fontId="20" fillId="10" borderId="12" xfId="0" applyFont="1" applyFill="1" applyBorder="1" applyAlignment="1">
      <alignment horizontal="center" vertical="center"/>
    </xf>
    <xf numFmtId="0" fontId="20" fillId="10" borderId="13" xfId="0" applyFont="1" applyFill="1" applyBorder="1">
      <alignment vertical="center"/>
    </xf>
    <xf numFmtId="0" fontId="8" fillId="10" borderId="14" xfId="0" applyFont="1" applyFill="1" applyBorder="1">
      <alignment vertical="center"/>
    </xf>
    <xf numFmtId="164" fontId="14" fillId="13" borderId="6" xfId="4" applyNumberFormat="1" applyFont="1" applyFill="1" applyBorder="1">
      <alignment vertical="center"/>
    </xf>
    <xf numFmtId="0" fontId="2" fillId="0" borderId="6" xfId="0" applyFont="1" applyBorder="1">
      <alignment vertical="center"/>
    </xf>
    <xf numFmtId="0" fontId="20" fillId="11" borderId="12" xfId="0" applyFont="1" applyFill="1" applyBorder="1" applyAlignment="1">
      <alignment horizontal="center" vertical="center"/>
    </xf>
    <xf numFmtId="0" fontId="20" fillId="11" borderId="13" xfId="0" applyFont="1" applyFill="1" applyBorder="1">
      <alignment vertical="center"/>
    </xf>
    <xf numFmtId="0" fontId="8" fillId="11" borderId="14" xfId="0" applyFont="1" applyFill="1" applyBorder="1">
      <alignment vertical="center"/>
    </xf>
    <xf numFmtId="0" fontId="25" fillId="0" borderId="6" xfId="0" applyFont="1" applyFill="1" applyBorder="1" applyAlignment="1">
      <alignment horizontal="justify" vertical="center"/>
    </xf>
    <xf numFmtId="0" fontId="25" fillId="0" borderId="6" xfId="0" applyFont="1" applyBorder="1" applyAlignment="1">
      <alignment horizontal="justify" vertical="center"/>
    </xf>
    <xf numFmtId="0" fontId="25" fillId="0" borderId="6" xfId="0" applyFont="1" applyBorder="1" applyAlignment="1">
      <alignment vertical="center" wrapText="1"/>
    </xf>
    <xf numFmtId="0" fontId="37" fillId="24" borderId="6" xfId="3" applyNumberFormat="1" applyFont="1" applyFill="1" applyBorder="1">
      <alignment vertical="center"/>
    </xf>
    <xf numFmtId="0" fontId="37" fillId="24" borderId="6" xfId="3" applyFont="1" applyFill="1" applyBorder="1">
      <alignment vertical="center"/>
    </xf>
    <xf numFmtId="0" fontId="37" fillId="26" borderId="6" xfId="3" applyFont="1" applyFill="1" applyBorder="1">
      <alignment vertical="center"/>
    </xf>
    <xf numFmtId="0" fontId="36" fillId="17" borderId="2" xfId="1" applyNumberFormat="1" applyFont="1" applyFill="1" applyBorder="1" applyAlignment="1">
      <alignment horizontal="right" vertical="center" wrapText="1"/>
    </xf>
    <xf numFmtId="0" fontId="36" fillId="17" borderId="2" xfId="0" applyFont="1" applyFill="1" applyBorder="1" applyAlignment="1">
      <alignment horizontal="right" vertical="center"/>
    </xf>
    <xf numFmtId="0" fontId="36" fillId="17" borderId="18" xfId="0" applyFont="1" applyFill="1" applyBorder="1">
      <alignment vertical="center"/>
    </xf>
    <xf numFmtId="0" fontId="36" fillId="17" borderId="18" xfId="4" applyFont="1" applyFill="1" applyBorder="1">
      <alignment vertical="center"/>
    </xf>
    <xf numFmtId="0" fontId="36" fillId="17" borderId="19" xfId="4" applyFont="1" applyFill="1" applyBorder="1">
      <alignment vertical="center"/>
    </xf>
    <xf numFmtId="10" fontId="16" fillId="24" borderId="6" xfId="1" applyNumberFormat="1" applyFont="1" applyFill="1" applyBorder="1" applyAlignment="1">
      <alignment vertical="center"/>
    </xf>
    <xf numFmtId="10" fontId="16" fillId="26" borderId="6" xfId="1" applyNumberFormat="1" applyFont="1" applyFill="1" applyBorder="1" applyAlignment="1">
      <alignment vertical="center"/>
    </xf>
    <xf numFmtId="0" fontId="0" fillId="17" borderId="0" xfId="0" applyFill="1" applyBorder="1">
      <alignment vertical="center"/>
    </xf>
    <xf numFmtId="10" fontId="0" fillId="17" borderId="0" xfId="1" applyNumberFormat="1" applyFont="1" applyFill="1" applyAlignment="1">
      <alignment vertical="center"/>
    </xf>
    <xf numFmtId="164" fontId="0" fillId="17" borderId="0" xfId="1" applyNumberFormat="1" applyFont="1" applyFill="1">
      <alignment vertical="center"/>
    </xf>
    <xf numFmtId="0" fontId="39" fillId="7" borderId="12" xfId="5" applyFont="1" applyFill="1" applyBorder="1" applyAlignment="1">
      <alignment horizontal="center" vertical="center"/>
    </xf>
    <xf numFmtId="0" fontId="39" fillId="7" borderId="14" xfId="5" applyFont="1" applyFill="1" applyBorder="1">
      <alignment vertical="center"/>
    </xf>
    <xf numFmtId="0" fontId="39" fillId="8" borderId="12" xfId="5" applyFont="1" applyFill="1" applyBorder="1" applyAlignment="1">
      <alignment horizontal="center" vertical="center"/>
    </xf>
    <xf numFmtId="0" fontId="39" fillId="8" borderId="14" xfId="5" applyFont="1" applyFill="1" applyBorder="1">
      <alignment vertical="center"/>
    </xf>
    <xf numFmtId="0" fontId="39" fillId="9" borderId="12" xfId="5" applyFont="1" applyFill="1" applyBorder="1" applyAlignment="1">
      <alignment horizontal="center" vertical="center"/>
    </xf>
    <xf numFmtId="0" fontId="39" fillId="9" borderId="14" xfId="5" applyFont="1" applyFill="1" applyBorder="1">
      <alignment vertical="center"/>
    </xf>
    <xf numFmtId="0" fontId="39" fillId="10" borderId="12" xfId="5" applyFont="1" applyFill="1" applyBorder="1" applyAlignment="1">
      <alignment horizontal="center" vertical="center"/>
    </xf>
    <xf numFmtId="0" fontId="39" fillId="10" borderId="14" xfId="5" applyFont="1" applyFill="1" applyBorder="1">
      <alignment vertical="center"/>
    </xf>
    <xf numFmtId="0" fontId="39" fillId="11" borderId="12" xfId="5" applyFont="1" applyFill="1" applyBorder="1" applyAlignment="1">
      <alignment horizontal="center" vertical="center"/>
    </xf>
    <xf numFmtId="0" fontId="39" fillId="11" borderId="14" xfId="5" applyFont="1" applyFill="1" applyBorder="1">
      <alignment vertical="center"/>
    </xf>
    <xf numFmtId="0" fontId="0" fillId="3" borderId="6" xfId="0" applyFill="1" applyBorder="1" applyAlignment="1" applyProtection="1">
      <alignment horizontal="center" vertical="center"/>
      <protection locked="0"/>
    </xf>
    <xf numFmtId="0" fontId="23" fillId="3" borderId="6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0" fillId="27" borderId="0" xfId="0" applyFill="1">
      <alignment vertical="center"/>
    </xf>
    <xf numFmtId="0" fontId="0" fillId="0" borderId="0" xfId="0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0" fillId="28" borderId="0" xfId="0" applyFill="1">
      <alignment vertical="center"/>
    </xf>
    <xf numFmtId="0" fontId="0" fillId="28" borderId="0" xfId="0" applyFill="1" applyAlignment="1">
      <alignment horizontal="center" vertical="center"/>
    </xf>
    <xf numFmtId="0" fontId="0" fillId="17" borderId="21" xfId="0" applyFill="1" applyBorder="1">
      <alignment vertical="center"/>
    </xf>
    <xf numFmtId="0" fontId="0" fillId="17" borderId="22" xfId="0" applyFill="1" applyBorder="1" applyAlignment="1">
      <alignment horizontal="center" vertical="center"/>
    </xf>
    <xf numFmtId="0" fontId="0" fillId="17" borderId="22" xfId="0" applyFill="1" applyBorder="1">
      <alignment vertical="center"/>
    </xf>
    <xf numFmtId="0" fontId="0" fillId="17" borderId="23" xfId="0" applyFill="1" applyBorder="1">
      <alignment vertical="center"/>
    </xf>
    <xf numFmtId="0" fontId="0" fillId="17" borderId="24" xfId="0" applyFill="1" applyBorder="1">
      <alignment vertical="center"/>
    </xf>
    <xf numFmtId="0" fontId="0" fillId="17" borderId="0" xfId="0" applyFill="1" applyBorder="1" applyAlignment="1">
      <alignment horizontal="center" vertical="center"/>
    </xf>
    <xf numFmtId="0" fontId="0" fillId="17" borderId="25" xfId="0" applyFill="1" applyBorder="1">
      <alignment vertical="center"/>
    </xf>
    <xf numFmtId="0" fontId="34" fillId="17" borderId="0" xfId="0" applyFont="1" applyFill="1" applyBorder="1" applyAlignment="1">
      <alignment horizontal="left" vertical="center"/>
    </xf>
    <xf numFmtId="0" fontId="39" fillId="12" borderId="0" xfId="5" applyFont="1" applyFill="1" applyBorder="1" applyAlignment="1">
      <alignment horizontal="center" vertical="center"/>
    </xf>
    <xf numFmtId="0" fontId="39" fillId="12" borderId="0" xfId="5" applyFont="1" applyFill="1" applyBorder="1">
      <alignment vertical="center"/>
    </xf>
    <xf numFmtId="0" fontId="12" fillId="12" borderId="0" xfId="0" applyFont="1" applyFill="1" applyBorder="1">
      <alignment vertical="center"/>
    </xf>
    <xf numFmtId="0" fontId="12" fillId="12" borderId="0" xfId="0" applyFont="1" applyFill="1" applyBorder="1" applyAlignment="1">
      <alignment horizontal="center" vertical="center"/>
    </xf>
    <xf numFmtId="0" fontId="12" fillId="20" borderId="0" xfId="0" applyFont="1" applyFill="1" applyBorder="1" applyAlignment="1">
      <alignment horizontal="center" vertical="center"/>
    </xf>
    <xf numFmtId="0" fontId="12" fillId="20" borderId="0" xfId="0" applyFont="1" applyFill="1" applyBorder="1">
      <alignment vertical="center"/>
    </xf>
    <xf numFmtId="0" fontId="32" fillId="20" borderId="0" xfId="0" applyFont="1" applyFill="1" applyBorder="1" applyAlignment="1">
      <alignment horizontal="right" vertical="center"/>
    </xf>
    <xf numFmtId="0" fontId="39" fillId="8" borderId="0" xfId="5" applyFont="1" applyFill="1" applyBorder="1" applyAlignment="1">
      <alignment horizontal="center" vertical="center"/>
    </xf>
    <xf numFmtId="0" fontId="39" fillId="8" borderId="0" xfId="5" applyFont="1" applyFill="1" applyBorder="1">
      <alignment vertical="center"/>
    </xf>
    <xf numFmtId="0" fontId="9" fillId="8" borderId="0" xfId="0" applyFont="1" applyFill="1" applyBorder="1" applyAlignment="1">
      <alignment horizontal="justify" vertical="center"/>
    </xf>
    <xf numFmtId="0" fontId="10" fillId="8" borderId="0" xfId="0" applyFont="1" applyFill="1" applyBorder="1" applyAlignment="1">
      <alignment horizontal="center" vertical="center"/>
    </xf>
    <xf numFmtId="0" fontId="23" fillId="19" borderId="0" xfId="0" applyFont="1" applyFill="1" applyBorder="1" applyAlignment="1">
      <alignment horizontal="center" vertical="center"/>
    </xf>
    <xf numFmtId="0" fontId="39" fillId="9" borderId="0" xfId="5" applyFont="1" applyFill="1" applyBorder="1" applyAlignment="1">
      <alignment horizontal="center" vertical="center"/>
    </xf>
    <xf numFmtId="0" fontId="39" fillId="9" borderId="0" xfId="5" applyFont="1" applyFill="1" applyBorder="1">
      <alignment vertical="center"/>
    </xf>
    <xf numFmtId="0" fontId="12" fillId="9" borderId="0" xfId="0" applyFont="1" applyFill="1" applyBorder="1">
      <alignment vertical="center"/>
    </xf>
    <xf numFmtId="0" fontId="12" fillId="9" borderId="0" xfId="0" applyFont="1" applyFill="1" applyBorder="1" applyAlignment="1">
      <alignment horizontal="center" vertical="center"/>
    </xf>
    <xf numFmtId="0" fontId="2" fillId="19" borderId="0" xfId="0" applyFont="1" applyFill="1" applyBorder="1" applyAlignment="1">
      <alignment horizontal="center" vertical="center"/>
    </xf>
    <xf numFmtId="0" fontId="0" fillId="19" borderId="0" xfId="0" applyFill="1" applyBorder="1" applyAlignment="1">
      <alignment horizontal="center" vertical="center"/>
    </xf>
    <xf numFmtId="0" fontId="39" fillId="10" borderId="0" xfId="5" applyFont="1" applyFill="1" applyBorder="1" applyAlignment="1">
      <alignment horizontal="center" vertical="center"/>
    </xf>
    <xf numFmtId="0" fontId="39" fillId="10" borderId="0" xfId="5" applyFont="1" applyFill="1" applyBorder="1">
      <alignment vertical="center"/>
    </xf>
    <xf numFmtId="0" fontId="12" fillId="10" borderId="0" xfId="0" applyFont="1" applyFill="1" applyBorder="1">
      <alignment vertical="center"/>
    </xf>
    <xf numFmtId="0" fontId="12" fillId="10" borderId="0" xfId="0" applyFont="1" applyFill="1" applyBorder="1" applyAlignment="1">
      <alignment horizontal="center" vertical="center"/>
    </xf>
    <xf numFmtId="0" fontId="39" fillId="11" borderId="0" xfId="5" applyFont="1" applyFill="1" applyBorder="1" applyAlignment="1">
      <alignment horizontal="center" vertical="center"/>
    </xf>
    <xf numFmtId="0" fontId="39" fillId="11" borderId="0" xfId="5" applyFont="1" applyFill="1" applyBorder="1">
      <alignment vertical="center"/>
    </xf>
    <xf numFmtId="0" fontId="12" fillId="11" borderId="0" xfId="0" applyFont="1" applyFill="1" applyBorder="1">
      <alignment vertical="center"/>
    </xf>
    <xf numFmtId="0" fontId="12" fillId="11" borderId="0" xfId="0" applyFont="1" applyFill="1" applyBorder="1" applyAlignment="1">
      <alignment horizontal="center" vertical="center"/>
    </xf>
    <xf numFmtId="0" fontId="0" fillId="17" borderId="26" xfId="0" applyFill="1" applyBorder="1">
      <alignment vertical="center"/>
    </xf>
    <xf numFmtId="0" fontId="0" fillId="17" borderId="27" xfId="0" applyFill="1" applyBorder="1" applyAlignment="1">
      <alignment horizontal="center" vertical="center"/>
    </xf>
    <xf numFmtId="0" fontId="0" fillId="17" borderId="27" xfId="0" applyFill="1" applyBorder="1">
      <alignment vertical="center"/>
    </xf>
    <xf numFmtId="0" fontId="0" fillId="17" borderId="28" xfId="0" applyFill="1" applyBorder="1">
      <alignment vertical="center"/>
    </xf>
    <xf numFmtId="0" fontId="0" fillId="28" borderId="0" xfId="0" applyFill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17" borderId="21" xfId="0" applyFill="1" applyBorder="1" applyAlignment="1">
      <alignment vertical="center"/>
    </xf>
    <xf numFmtId="0" fontId="0" fillId="17" borderId="22" xfId="0" applyFill="1" applyBorder="1" applyAlignment="1">
      <alignment vertical="center"/>
    </xf>
    <xf numFmtId="0" fontId="0" fillId="17" borderId="23" xfId="0" applyFill="1" applyBorder="1" applyAlignment="1">
      <alignment vertical="center"/>
    </xf>
    <xf numFmtId="0" fontId="0" fillId="17" borderId="24" xfId="0" applyFill="1" applyBorder="1" applyAlignment="1">
      <alignment vertical="center"/>
    </xf>
    <xf numFmtId="0" fontId="0" fillId="17" borderId="25" xfId="0" applyFill="1" applyBorder="1" applyAlignment="1">
      <alignment vertical="center"/>
    </xf>
    <xf numFmtId="0" fontId="0" fillId="27" borderId="24" xfId="0" applyFill="1" applyBorder="1" applyAlignment="1">
      <alignment vertical="center"/>
    </xf>
    <xf numFmtId="0" fontId="0" fillId="27" borderId="0" xfId="0" applyFill="1" applyBorder="1" applyAlignment="1">
      <alignment vertical="center"/>
    </xf>
    <xf numFmtId="0" fontId="0" fillId="27" borderId="25" xfId="0" applyFill="1" applyBorder="1" applyAlignment="1">
      <alignment vertical="center"/>
    </xf>
    <xf numFmtId="0" fontId="15" fillId="27" borderId="0" xfId="0" applyFont="1" applyFill="1" applyBorder="1" applyAlignment="1">
      <alignment vertical="center"/>
    </xf>
    <xf numFmtId="0" fontId="0" fillId="27" borderId="26" xfId="0" applyFill="1" applyBorder="1" applyAlignment="1">
      <alignment vertical="center"/>
    </xf>
    <xf numFmtId="0" fontId="0" fillId="27" borderId="27" xfId="0" applyFill="1" applyBorder="1" applyAlignment="1">
      <alignment vertical="center"/>
    </xf>
    <xf numFmtId="0" fontId="0" fillId="27" borderId="28" xfId="0" applyFill="1" applyBorder="1" applyAlignment="1">
      <alignment vertical="center"/>
    </xf>
    <xf numFmtId="0" fontId="15" fillId="17" borderId="0" xfId="0" applyFont="1" applyFill="1" applyBorder="1" applyAlignment="1">
      <alignment vertical="center"/>
    </xf>
    <xf numFmtId="0" fontId="0" fillId="17" borderId="26" xfId="0" applyFill="1" applyBorder="1" applyAlignment="1">
      <alignment vertical="center"/>
    </xf>
    <xf numFmtId="0" fontId="0" fillId="17" borderId="27" xfId="0" applyFill="1" applyBorder="1" applyAlignment="1">
      <alignment vertical="center"/>
    </xf>
    <xf numFmtId="0" fontId="0" fillId="17" borderId="28" xfId="0" applyFill="1" applyBorder="1" applyAlignment="1">
      <alignment vertical="center"/>
    </xf>
    <xf numFmtId="0" fontId="0" fillId="28" borderId="0" xfId="0" applyFill="1" applyBorder="1" applyAlignment="1">
      <alignment vertical="center"/>
    </xf>
    <xf numFmtId="0" fontId="20" fillId="16" borderId="0" xfId="0" applyFont="1" applyFill="1" applyBorder="1" applyAlignment="1">
      <alignment horizontal="left" vertical="center"/>
    </xf>
    <xf numFmtId="0" fontId="14" fillId="16" borderId="0" xfId="0" applyFont="1" applyFill="1" applyBorder="1">
      <alignment vertical="center"/>
    </xf>
    <xf numFmtId="0" fontId="0" fillId="28" borderId="0" xfId="0" applyFill="1" applyBorder="1">
      <alignment vertical="center"/>
    </xf>
    <xf numFmtId="10" fontId="0" fillId="17" borderId="0" xfId="1" applyNumberFormat="1" applyFont="1" applyFill="1" applyBorder="1" applyAlignment="1">
      <alignment vertical="center"/>
    </xf>
    <xf numFmtId="164" fontId="5" fillId="17" borderId="0" xfId="1" applyNumberFormat="1" applyFont="1" applyFill="1" applyBorder="1">
      <alignment vertical="center"/>
    </xf>
    <xf numFmtId="164" fontId="0" fillId="17" borderId="0" xfId="1" applyNumberFormat="1" applyFont="1" applyFill="1" applyBorder="1">
      <alignment vertical="center"/>
    </xf>
    <xf numFmtId="0" fontId="0" fillId="27" borderId="0" xfId="0" applyFill="1" applyBorder="1">
      <alignment vertical="center"/>
    </xf>
    <xf numFmtId="0" fontId="16" fillId="27" borderId="0" xfId="0" applyFont="1" applyFill="1" applyBorder="1">
      <alignment vertical="center"/>
    </xf>
    <xf numFmtId="0" fontId="0" fillId="29" borderId="0" xfId="0" applyFill="1" applyBorder="1">
      <alignment vertical="center"/>
    </xf>
    <xf numFmtId="0" fontId="0" fillId="17" borderId="31" xfId="0" applyFill="1" applyBorder="1">
      <alignment vertical="center"/>
    </xf>
    <xf numFmtId="0" fontId="0" fillId="17" borderId="32" xfId="0" applyFill="1" applyBorder="1">
      <alignment vertical="center"/>
    </xf>
    <xf numFmtId="0" fontId="0" fillId="17" borderId="8" xfId="0" applyFill="1" applyBorder="1">
      <alignment vertical="center"/>
    </xf>
    <xf numFmtId="0" fontId="0" fillId="17" borderId="33" xfId="0" applyFill="1" applyBorder="1">
      <alignment vertical="center"/>
    </xf>
    <xf numFmtId="0" fontId="0" fillId="17" borderId="9" xfId="0" applyFill="1" applyBorder="1">
      <alignment vertical="center"/>
    </xf>
    <xf numFmtId="0" fontId="0" fillId="27" borderId="33" xfId="0" applyFill="1" applyBorder="1">
      <alignment vertical="center"/>
    </xf>
    <xf numFmtId="0" fontId="0" fillId="27" borderId="9" xfId="0" applyFill="1" applyBorder="1">
      <alignment vertical="center"/>
    </xf>
    <xf numFmtId="0" fontId="0" fillId="29" borderId="33" xfId="0" applyFill="1" applyBorder="1">
      <alignment vertical="center"/>
    </xf>
    <xf numFmtId="0" fontId="0" fillId="29" borderId="9" xfId="0" applyFill="1" applyBorder="1">
      <alignment vertical="center"/>
    </xf>
    <xf numFmtId="0" fontId="0" fillId="29" borderId="34" xfId="0" applyFill="1" applyBorder="1">
      <alignment vertical="center"/>
    </xf>
    <xf numFmtId="0" fontId="0" fillId="29" borderId="35" xfId="0" applyFill="1" applyBorder="1">
      <alignment vertical="center"/>
    </xf>
    <xf numFmtId="0" fontId="0" fillId="29" borderId="10" xfId="0" applyFill="1" applyBorder="1">
      <alignment vertical="center"/>
    </xf>
    <xf numFmtId="0" fontId="16" fillId="27" borderId="0" xfId="0" applyFont="1" applyFill="1" applyBorder="1" applyAlignment="1">
      <alignment horizontal="right" vertical="center"/>
    </xf>
    <xf numFmtId="0" fontId="17" fillId="29" borderId="2" xfId="0" applyFont="1" applyFill="1" applyBorder="1" applyAlignment="1">
      <alignment horizontal="right" vertical="center"/>
    </xf>
    <xf numFmtId="0" fontId="0" fillId="29" borderId="2" xfId="0" applyFill="1" applyBorder="1" applyAlignment="1">
      <alignment horizontal="right" vertical="center"/>
    </xf>
    <xf numFmtId="0" fontId="0" fillId="29" borderId="2" xfId="0" applyFill="1" applyBorder="1" applyAlignment="1">
      <alignment horizontal="center" vertical="center"/>
    </xf>
    <xf numFmtId="0" fontId="0" fillId="29" borderId="12" xfId="0" applyFill="1" applyBorder="1" applyAlignment="1">
      <alignment horizontal="center" vertical="center"/>
    </xf>
    <xf numFmtId="0" fontId="0" fillId="29" borderId="13" xfId="0" applyFill="1" applyBorder="1" applyAlignment="1">
      <alignment horizontal="center" vertical="center"/>
    </xf>
    <xf numFmtId="0" fontId="17" fillId="29" borderId="14" xfId="0" applyFont="1" applyFill="1" applyBorder="1" applyAlignment="1">
      <alignment horizontal="right" vertical="center"/>
    </xf>
    <xf numFmtId="0" fontId="22" fillId="29" borderId="13" xfId="0" applyNumberFormat="1" applyFont="1" applyFill="1" applyBorder="1" applyAlignment="1">
      <alignment vertical="center" wrapText="1"/>
    </xf>
    <xf numFmtId="0" fontId="0" fillId="29" borderId="1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0" fontId="22" fillId="29" borderId="0" xfId="0" applyFont="1" applyFill="1" applyBorder="1" applyAlignment="1">
      <alignment vertical="center" wrapText="1"/>
    </xf>
    <xf numFmtId="0" fontId="0" fillId="29" borderId="2" xfId="0" applyFill="1" applyBorder="1" applyAlignment="1">
      <alignment vertical="center"/>
    </xf>
    <xf numFmtId="0" fontId="22" fillId="29" borderId="0" xfId="0" applyFont="1" applyFill="1" applyBorder="1" applyAlignment="1">
      <alignment vertical="center"/>
    </xf>
    <xf numFmtId="0" fontId="0" fillId="29" borderId="15" xfId="0" applyFill="1" applyBorder="1" applyAlignment="1">
      <alignment horizontal="center" vertical="center"/>
    </xf>
    <xf numFmtId="0" fontId="0" fillId="29" borderId="16" xfId="0" applyFill="1" applyBorder="1" applyAlignment="1">
      <alignment horizontal="center" vertical="center"/>
    </xf>
    <xf numFmtId="0" fontId="0" fillId="29" borderId="17" xfId="0" applyFill="1" applyBorder="1" applyAlignment="1">
      <alignment horizontal="center" vertical="center"/>
    </xf>
    <xf numFmtId="0" fontId="22" fillId="29" borderId="16" xfId="0" applyFont="1" applyFill="1" applyBorder="1" applyAlignment="1">
      <alignment vertical="center"/>
    </xf>
    <xf numFmtId="0" fontId="0" fillId="17" borderId="0" xfId="0" applyFill="1" applyAlignment="1">
      <alignment vertical="center" wrapText="1"/>
    </xf>
    <xf numFmtId="0" fontId="43" fillId="0" borderId="0" xfId="0" applyFont="1" applyAlignment="1">
      <alignment horizontal="justify" vertical="center"/>
    </xf>
    <xf numFmtId="0" fontId="44" fillId="0" borderId="0" xfId="0" applyFont="1" applyAlignment="1">
      <alignment horizontal="justify" vertical="center"/>
    </xf>
    <xf numFmtId="0" fontId="43" fillId="17" borderId="0" xfId="0" applyFont="1" applyFill="1">
      <alignment vertical="center"/>
    </xf>
    <xf numFmtId="0" fontId="45" fillId="0" borderId="0" xfId="0" applyFont="1" applyAlignment="1">
      <alignment horizontal="justify" vertical="center"/>
    </xf>
    <xf numFmtId="0" fontId="47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48" fillId="0" borderId="0" xfId="0" applyFont="1">
      <alignment vertical="center"/>
    </xf>
    <xf numFmtId="0" fontId="44" fillId="0" borderId="0" xfId="0" applyFont="1">
      <alignment vertical="center"/>
    </xf>
    <xf numFmtId="0" fontId="48" fillId="0" borderId="0" xfId="0" applyFont="1" applyAlignment="1">
      <alignment horizontal="left" vertical="center" indent="5"/>
    </xf>
    <xf numFmtId="0" fontId="48" fillId="17" borderId="24" xfId="0" applyFont="1" applyFill="1" applyBorder="1" applyAlignment="1">
      <alignment vertical="center"/>
    </xf>
    <xf numFmtId="0" fontId="48" fillId="17" borderId="0" xfId="0" applyFont="1" applyFill="1" applyBorder="1" applyAlignment="1">
      <alignment vertical="center"/>
    </xf>
    <xf numFmtId="0" fontId="48" fillId="17" borderId="25" xfId="0" applyFont="1" applyFill="1" applyBorder="1" applyAlignment="1">
      <alignment vertical="center"/>
    </xf>
    <xf numFmtId="0" fontId="48" fillId="28" borderId="0" xfId="0" applyFont="1" applyFill="1" applyAlignment="1">
      <alignment vertical="center"/>
    </xf>
    <xf numFmtId="0" fontId="51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3" fillId="0" borderId="0" xfId="0" applyFont="1">
      <alignment vertical="center"/>
    </xf>
    <xf numFmtId="0" fontId="0" fillId="17" borderId="0" xfId="0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48" fillId="0" borderId="0" xfId="0" applyFont="1" applyBorder="1" applyAlignment="1">
      <alignment horizontal="left" vertical="center" indent="5"/>
    </xf>
    <xf numFmtId="49" fontId="0" fillId="17" borderId="0" xfId="0" applyNumberFormat="1" applyFill="1" applyBorder="1" applyAlignment="1">
      <alignment vertical="center" wrapText="1"/>
    </xf>
    <xf numFmtId="0" fontId="48" fillId="17" borderId="0" xfId="0" applyFont="1" applyFill="1" applyBorder="1">
      <alignment vertical="center"/>
    </xf>
    <xf numFmtId="0" fontId="48" fillId="17" borderId="0" xfId="0" applyFont="1" applyFill="1" applyBorder="1" applyAlignment="1">
      <alignment horizontal="left" vertical="center" indent="5"/>
    </xf>
    <xf numFmtId="0" fontId="44" fillId="17" borderId="24" xfId="0" applyFont="1" applyFill="1" applyBorder="1" applyAlignment="1">
      <alignment vertical="center"/>
    </xf>
    <xf numFmtId="0" fontId="44" fillId="17" borderId="0" xfId="0" applyFont="1" applyFill="1" applyBorder="1" applyAlignment="1">
      <alignment vertical="center"/>
    </xf>
    <xf numFmtId="0" fontId="44" fillId="17" borderId="25" xfId="0" applyFont="1" applyFill="1" applyBorder="1" applyAlignment="1">
      <alignment vertical="center"/>
    </xf>
    <xf numFmtId="0" fontId="44" fillId="28" borderId="0" xfId="0" applyFont="1" applyFill="1" applyAlignment="1">
      <alignment vertical="center"/>
    </xf>
    <xf numFmtId="0" fontId="48" fillId="17" borderId="0" xfId="0" applyFont="1" applyFill="1">
      <alignment vertical="center"/>
    </xf>
    <xf numFmtId="0" fontId="48" fillId="17" borderId="0" xfId="0" applyFont="1" applyFill="1" applyAlignment="1">
      <alignment horizontal="left" vertical="center" indent="5"/>
    </xf>
    <xf numFmtId="0" fontId="0" fillId="33" borderId="0" xfId="0" applyFill="1" applyBorder="1" applyAlignment="1">
      <alignment vertical="center"/>
    </xf>
    <xf numFmtId="0" fontId="50" fillId="17" borderId="0" xfId="0" applyFont="1" applyFill="1">
      <alignment vertical="center"/>
    </xf>
    <xf numFmtId="0" fontId="50" fillId="17" borderId="0" xfId="0" applyFont="1" applyFill="1" applyAlignment="1">
      <alignment horizontal="left" vertical="center" indent="2"/>
    </xf>
    <xf numFmtId="0" fontId="51" fillId="17" borderId="0" xfId="0" applyFont="1" applyFill="1">
      <alignment vertical="center"/>
    </xf>
    <xf numFmtId="0" fontId="54" fillId="17" borderId="0" xfId="0" applyFont="1" applyFill="1">
      <alignment vertical="center"/>
    </xf>
    <xf numFmtId="0" fontId="52" fillId="17" borderId="0" xfId="0" applyFont="1" applyFill="1">
      <alignment vertical="center"/>
    </xf>
    <xf numFmtId="0" fontId="0" fillId="30" borderId="0" xfId="0" applyFill="1" applyBorder="1" applyAlignment="1">
      <alignment vertical="center"/>
    </xf>
    <xf numFmtId="0" fontId="0" fillId="30" borderId="27" xfId="0" applyFill="1" applyBorder="1" applyAlignment="1">
      <alignment vertical="center"/>
    </xf>
    <xf numFmtId="0" fontId="0" fillId="31" borderId="0" xfId="0" applyFill="1" applyBorder="1" applyAlignment="1">
      <alignment vertical="center"/>
    </xf>
    <xf numFmtId="0" fontId="61" fillId="17" borderId="0" xfId="0" applyFont="1" applyFill="1">
      <alignment vertical="center"/>
    </xf>
    <xf numFmtId="0" fontId="48" fillId="17" borderId="0" xfId="0" applyFont="1" applyFill="1" applyAlignment="1">
      <alignment horizontal="justify" vertical="center"/>
    </xf>
    <xf numFmtId="0" fontId="64" fillId="17" borderId="0" xfId="0" applyFont="1" applyFill="1" applyBorder="1">
      <alignment vertical="center"/>
    </xf>
    <xf numFmtId="0" fontId="56" fillId="17" borderId="0" xfId="0" applyFont="1" applyFill="1" applyAlignment="1">
      <alignment vertical="center" wrapText="1"/>
    </xf>
    <xf numFmtId="0" fontId="67" fillId="0" borderId="0" xfId="0" applyFont="1" applyAlignment="1">
      <alignment horizontal="left" vertical="center"/>
    </xf>
    <xf numFmtId="0" fontId="67" fillId="0" borderId="0" xfId="0" applyFont="1" applyAlignment="1">
      <alignment horizontal="center" vertical="center"/>
    </xf>
    <xf numFmtId="0" fontId="56" fillId="17" borderId="0" xfId="0" applyFont="1" applyFill="1" applyBorder="1" applyAlignment="1">
      <alignment vertical="center" wrapText="1"/>
    </xf>
    <xf numFmtId="0" fontId="0" fillId="17" borderId="29" xfId="0" applyFill="1" applyBorder="1" applyAlignment="1" applyProtection="1">
      <alignment horizontal="center" vertical="center"/>
      <protection locked="0"/>
    </xf>
    <xf numFmtId="0" fontId="0" fillId="17" borderId="30" xfId="0" applyFill="1" applyBorder="1" applyAlignment="1" applyProtection="1">
      <alignment horizontal="center" vertical="center"/>
      <protection locked="0"/>
    </xf>
    <xf numFmtId="0" fontId="0" fillId="17" borderId="7" xfId="0" applyFill="1" applyBorder="1" applyAlignment="1" applyProtection="1">
      <alignment horizontal="center" vertical="center"/>
      <protection locked="0"/>
    </xf>
    <xf numFmtId="0" fontId="16" fillId="27" borderId="0" xfId="0" applyFont="1" applyFill="1" applyBorder="1" applyAlignment="1">
      <alignment horizontal="right" vertical="center"/>
    </xf>
    <xf numFmtId="0" fontId="42" fillId="27" borderId="0" xfId="0" applyFont="1" applyFill="1" applyBorder="1" applyAlignment="1">
      <alignment horizontal="center" vertical="center"/>
    </xf>
    <xf numFmtId="0" fontId="55" fillId="30" borderId="0" xfId="0" applyFont="1" applyFill="1" applyBorder="1" applyAlignment="1">
      <alignment horizontal="left" vertical="center" wrapText="1"/>
    </xf>
    <xf numFmtId="0" fontId="56" fillId="31" borderId="0" xfId="0" applyFont="1" applyFill="1" applyBorder="1" applyAlignment="1">
      <alignment horizontal="left" vertical="center" wrapText="1"/>
    </xf>
    <xf numFmtId="0" fontId="0" fillId="32" borderId="0" xfId="0" applyFill="1" applyBorder="1" applyAlignment="1">
      <alignment horizontal="center" vertical="center"/>
    </xf>
    <xf numFmtId="0" fontId="59" fillId="26" borderId="27" xfId="0" applyFont="1" applyFill="1" applyBorder="1" applyAlignment="1">
      <alignment horizontal="center" vertical="center"/>
    </xf>
    <xf numFmtId="0" fontId="11" fillId="17" borderId="4" xfId="0" applyFont="1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31" fillId="0" borderId="16" xfId="0" applyFont="1" applyBorder="1" applyAlignment="1">
      <alignment horizontal="center" vertical="center"/>
    </xf>
    <xf numFmtId="0" fontId="23" fillId="0" borderId="6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20" fillId="16" borderId="0" xfId="0" applyFont="1" applyFill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0" fillId="0" borderId="6" xfId="0" applyBorder="1" applyAlignment="1">
      <alignment horizontal="right" vertical="center"/>
    </xf>
    <xf numFmtId="0" fontId="0" fillId="0" borderId="3" xfId="0" applyFill="1" applyBorder="1" applyAlignment="1">
      <alignment horizontal="right" vertical="center"/>
    </xf>
    <xf numFmtId="0" fontId="0" fillId="0" borderId="4" xfId="0" applyFill="1" applyBorder="1" applyAlignment="1">
      <alignment horizontal="right" vertical="center"/>
    </xf>
    <xf numFmtId="0" fontId="0" fillId="0" borderId="5" xfId="0" applyFill="1" applyBorder="1" applyAlignment="1">
      <alignment horizontal="right" vertical="center"/>
    </xf>
    <xf numFmtId="0" fontId="0" fillId="0" borderId="1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3" fillId="0" borderId="6" xfId="0" applyFont="1" applyFill="1" applyBorder="1" applyAlignment="1">
      <alignment horizontal="right" vertical="center"/>
    </xf>
    <xf numFmtId="0" fontId="0" fillId="0" borderId="6" xfId="0" applyFill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1" fillId="0" borderId="6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3" fillId="0" borderId="6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64" fontId="14" fillId="17" borderId="0" xfId="1" applyNumberFormat="1" applyFont="1" applyFill="1" applyBorder="1" applyAlignment="1">
      <alignment horizontal="center" vertical="center"/>
    </xf>
    <xf numFmtId="164" fontId="14" fillId="17" borderId="2" xfId="1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7" fillId="0" borderId="6" xfId="0" applyFont="1" applyBorder="1" applyAlignment="1">
      <alignment horizontal="left" vertical="center"/>
    </xf>
    <xf numFmtId="0" fontId="35" fillId="16" borderId="0" xfId="0" applyFont="1" applyFill="1" applyBorder="1" applyAlignment="1">
      <alignment horizontal="left" vertical="center"/>
    </xf>
    <xf numFmtId="0" fontId="0" fillId="17" borderId="0" xfId="0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62" fillId="17" borderId="0" xfId="0" applyFont="1" applyFill="1" applyAlignment="1">
      <alignment horizontal="left" vertical="center"/>
    </xf>
    <xf numFmtId="0" fontId="63" fillId="17" borderId="0" xfId="0" applyFont="1" applyFill="1" applyAlignment="1">
      <alignment horizontal="left" vertical="center"/>
    </xf>
    <xf numFmtId="49" fontId="65" fillId="17" borderId="0" xfId="0" applyNumberFormat="1" applyFont="1" applyFill="1" applyAlignment="1">
      <alignment horizontal="left" vertical="center" wrapText="1"/>
    </xf>
    <xf numFmtId="49" fontId="55" fillId="17" borderId="0" xfId="0" applyNumberFormat="1" applyFont="1" applyFill="1" applyAlignment="1">
      <alignment horizontal="left" vertical="center" wrapText="1"/>
    </xf>
    <xf numFmtId="164" fontId="14" fillId="17" borderId="0" xfId="1" applyNumberFormat="1" applyFont="1" applyFill="1" applyBorder="1" applyAlignment="1">
      <alignment horizontal="center" vertical="center" wrapText="1"/>
    </xf>
    <xf numFmtId="164" fontId="14" fillId="17" borderId="2" xfId="1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0" fillId="17" borderId="24" xfId="0" applyFill="1" applyBorder="1" applyAlignment="1">
      <alignment horizontal="center" vertical="center"/>
    </xf>
    <xf numFmtId="164" fontId="14" fillId="0" borderId="9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0" xfId="0" applyFont="1" applyFill="1" applyBorder="1" applyAlignment="1">
      <alignment horizontal="center" vertical="center"/>
    </xf>
    <xf numFmtId="0" fontId="2" fillId="17" borderId="2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48" fillId="17" borderId="0" xfId="0" applyFont="1" applyFill="1" applyBorder="1" applyAlignment="1">
      <alignment horizontal="center" vertical="center" wrapText="1"/>
    </xf>
    <xf numFmtId="49" fontId="48" fillId="17" borderId="0" xfId="0" applyNumberFormat="1" applyFont="1" applyFill="1" applyAlignment="1">
      <alignment horizontal="left" vertical="center" wrapText="1"/>
    </xf>
    <xf numFmtId="0" fontId="66" fillId="17" borderId="0" xfId="0" applyFont="1" applyFill="1" applyBorder="1" applyAlignment="1">
      <alignment horizontal="center" vertical="center" wrapText="1"/>
    </xf>
    <xf numFmtId="0" fontId="22" fillId="29" borderId="0" xfId="0" applyFont="1" applyFill="1" applyBorder="1" applyAlignment="1">
      <alignment horizontal="right" vertical="center" wrapText="1"/>
    </xf>
    <xf numFmtId="0" fontId="22" fillId="29" borderId="2" xfId="0" applyFont="1" applyFill="1" applyBorder="1" applyAlignment="1">
      <alignment horizontal="right" vertical="center" wrapText="1"/>
    </xf>
    <xf numFmtId="0" fontId="0" fillId="17" borderId="0" xfId="0" applyFill="1" applyAlignment="1">
      <alignment horizontal="center" vertical="center"/>
    </xf>
    <xf numFmtId="0" fontId="35" fillId="16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22" fillId="29" borderId="16" xfId="0" applyFont="1" applyFill="1" applyBorder="1" applyAlignment="1">
      <alignment horizontal="right" vertical="center" wrapText="1"/>
    </xf>
    <xf numFmtId="0" fontId="22" fillId="29" borderId="17" xfId="0" applyFont="1" applyFill="1" applyBorder="1" applyAlignment="1">
      <alignment horizontal="right" vertical="center" wrapText="1"/>
    </xf>
    <xf numFmtId="0" fontId="16" fillId="29" borderId="12" xfId="0" applyFont="1" applyFill="1" applyBorder="1" applyAlignment="1">
      <alignment horizontal="right" vertical="center" wrapText="1"/>
    </xf>
    <xf numFmtId="0" fontId="16" fillId="29" borderId="13" xfId="0" applyFont="1" applyFill="1" applyBorder="1" applyAlignment="1">
      <alignment horizontal="right" vertical="center" wrapText="1"/>
    </xf>
    <xf numFmtId="0" fontId="16" fillId="29" borderId="14" xfId="0" applyFont="1" applyFill="1" applyBorder="1" applyAlignment="1">
      <alignment horizontal="right" vertical="center" wrapText="1"/>
    </xf>
    <xf numFmtId="0" fontId="22" fillId="29" borderId="13" xfId="0" applyNumberFormat="1" applyFont="1" applyFill="1" applyBorder="1" applyAlignment="1">
      <alignment horizontal="right" vertical="center" wrapText="1"/>
    </xf>
    <xf numFmtId="0" fontId="22" fillId="29" borderId="14" xfId="0" applyNumberFormat="1" applyFont="1" applyFill="1" applyBorder="1" applyAlignment="1">
      <alignment horizontal="right" vertical="center" wrapText="1"/>
    </xf>
    <xf numFmtId="0" fontId="45" fillId="17" borderId="0" xfId="0" applyFont="1" applyFill="1" applyAlignment="1">
      <alignment horizontal="left" vertical="center"/>
    </xf>
    <xf numFmtId="0" fontId="43" fillId="17" borderId="0" xfId="0" applyFont="1" applyFill="1" applyAlignment="1">
      <alignment horizontal="left" vertical="center"/>
    </xf>
    <xf numFmtId="0" fontId="44" fillId="17" borderId="0" xfId="0" applyFont="1" applyFill="1" applyAlignment="1">
      <alignment horizontal="left" vertical="center"/>
    </xf>
    <xf numFmtId="0" fontId="44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center" vertical="center" wrapText="1"/>
    </xf>
  </cellXfs>
  <cellStyles count="6">
    <cellStyle name="60% - Accent2" xfId="2" builtinId="36"/>
    <cellStyle name="Accent1" xfId="3" builtinId="29"/>
    <cellStyle name="Accent6" xfId="4" builtinId="49"/>
    <cellStyle name="Hyperlink" xfId="5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3366"/>
      <color rgb="FFFF7C80"/>
      <color rgb="FFFF5050"/>
      <color rgb="FFFF6600"/>
      <color rgb="FFEDEEF2"/>
      <color rgb="FFEEF1F2"/>
      <color rgb="FFFFFFFF"/>
      <color rgb="FF00ADC4"/>
      <color rgb="FFBBECF7"/>
      <color rgb="FFB3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3009DB55-DA56-490B-95D3-F515B4D6F49D}" type="doc">
      <dgm:prSet loTypeId="urn:microsoft.com/office/officeart/2008/layout/HorizontalMultiLevelHierarchy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GB"/>
        </a:p>
      </dgm:t>
    </dgm:pt>
    <dgm:pt modelId="{5E84EC1F-69D3-453E-819B-2722A9D41DE9}">
      <dgm:prSet phldrT="[Text]"/>
      <dgm:spPr>
        <a:solidFill>
          <a:schemeClr val="accent6">
            <a:lumMod val="40000"/>
            <a:lumOff val="60000"/>
          </a:schemeClr>
        </a:solidFill>
      </dgm:spPr>
      <dgm:t>
        <a:bodyPr/>
        <a:lstStyle/>
        <a:p>
          <a:r>
            <a:rPr lang="mn-MN">
              <a:solidFill>
                <a:sysClr val="windowText" lastClr="000000"/>
              </a:solidFill>
            </a:rPr>
            <a:t>Төслийн мөн чанар </a:t>
          </a:r>
          <a:endParaRPr lang="en-GB">
            <a:solidFill>
              <a:sysClr val="windowText" lastClr="000000"/>
            </a:solidFill>
          </a:endParaRPr>
        </a:p>
      </dgm:t>
    </dgm:pt>
    <dgm:pt modelId="{67859528-21CB-4F88-AB19-B81FDBB8146B}" type="parTrans" cxnId="{4A58BA1D-8C81-4938-86F0-D4047FD7F706}">
      <dgm:prSet/>
      <dgm:spPr/>
      <dgm:t>
        <a:bodyPr/>
        <a:lstStyle/>
        <a:p>
          <a:endParaRPr lang="en-GB"/>
        </a:p>
      </dgm:t>
    </dgm:pt>
    <dgm:pt modelId="{92E36D65-4385-4012-B236-42F36BC87353}" type="sibTrans" cxnId="{4A58BA1D-8C81-4938-86F0-D4047FD7F706}">
      <dgm:prSet/>
      <dgm:spPr/>
      <dgm:t>
        <a:bodyPr/>
        <a:lstStyle/>
        <a:p>
          <a:endParaRPr lang="en-GB"/>
        </a:p>
      </dgm:t>
    </dgm:pt>
    <dgm:pt modelId="{B3AAB83C-980B-426B-9B27-6EF15291943C}">
      <dgm:prSet phldrT="[Text]"/>
      <dgm:spPr>
        <a:solidFill>
          <a:schemeClr val="tx2">
            <a:lumMod val="40000"/>
            <a:lumOff val="60000"/>
          </a:schemeClr>
        </a:solidFill>
      </dgm:spPr>
      <dgm:t>
        <a:bodyPr/>
        <a:lstStyle/>
        <a:p>
          <a:r>
            <a:rPr lang="mn-MN">
              <a:solidFill>
                <a:sysClr val="windowText" lastClr="000000"/>
              </a:solidFill>
            </a:rPr>
            <a:t>Ач холбогдол </a:t>
          </a:r>
          <a:endParaRPr lang="en-GB">
            <a:solidFill>
              <a:sysClr val="windowText" lastClr="000000"/>
            </a:solidFill>
          </a:endParaRPr>
        </a:p>
      </dgm:t>
    </dgm:pt>
    <dgm:pt modelId="{1ED8E237-CF18-4D30-98A4-4D38A84B111C}" type="parTrans" cxnId="{F473AB56-2D2A-4E5C-B45F-D6E53D9769AD}">
      <dgm:prSet/>
      <dgm:spPr/>
      <dgm:t>
        <a:bodyPr/>
        <a:lstStyle/>
        <a:p>
          <a:endParaRPr lang="en-GB"/>
        </a:p>
      </dgm:t>
    </dgm:pt>
    <dgm:pt modelId="{6982D401-B2CF-4BC7-98A0-330EB3DDAE57}" type="sibTrans" cxnId="{F473AB56-2D2A-4E5C-B45F-D6E53D9769AD}">
      <dgm:prSet/>
      <dgm:spPr/>
      <dgm:t>
        <a:bodyPr/>
        <a:lstStyle/>
        <a:p>
          <a:endParaRPr lang="en-GB"/>
        </a:p>
      </dgm:t>
    </dgm:pt>
    <dgm:pt modelId="{72F0B29C-12C7-4061-A39A-19F36A2821A5}">
      <dgm:prSet phldrT="[Text]"/>
      <dgm:spPr>
        <a:solidFill>
          <a:schemeClr val="tx2">
            <a:lumMod val="40000"/>
            <a:lumOff val="60000"/>
          </a:schemeClr>
        </a:solidFill>
      </dgm:spPr>
      <dgm:t>
        <a:bodyPr/>
        <a:lstStyle/>
        <a:p>
          <a:r>
            <a:rPr lang="mn-MN">
              <a:solidFill>
                <a:sysClr val="windowText" lastClr="000000"/>
              </a:solidFill>
            </a:rPr>
            <a:t>Тодорхой ил тод байдал</a:t>
          </a:r>
          <a:endParaRPr lang="en-GB">
            <a:solidFill>
              <a:sysClr val="windowText" lastClr="000000"/>
            </a:solidFill>
          </a:endParaRPr>
        </a:p>
      </dgm:t>
    </dgm:pt>
    <dgm:pt modelId="{0FF5F587-97DC-4B51-9E8E-A13CD585C3A7}" type="parTrans" cxnId="{CE6F1470-63AB-4E87-AF63-33FC9C22D5C9}">
      <dgm:prSet/>
      <dgm:spPr/>
      <dgm:t>
        <a:bodyPr/>
        <a:lstStyle/>
        <a:p>
          <a:endParaRPr lang="en-GB"/>
        </a:p>
      </dgm:t>
    </dgm:pt>
    <dgm:pt modelId="{17E5AC72-6E04-43CD-B572-6623E3E34A07}" type="sibTrans" cxnId="{CE6F1470-63AB-4E87-AF63-33FC9C22D5C9}">
      <dgm:prSet/>
      <dgm:spPr/>
      <dgm:t>
        <a:bodyPr/>
        <a:lstStyle/>
        <a:p>
          <a:endParaRPr lang="en-GB"/>
        </a:p>
      </dgm:t>
    </dgm:pt>
    <dgm:pt modelId="{A5EDAF35-3D70-47AB-8FAF-4BF67EA0E77A}">
      <dgm:prSet phldrT="[Text]"/>
      <dgm:spPr>
        <a:solidFill>
          <a:schemeClr val="tx2">
            <a:lumMod val="40000"/>
            <a:lumOff val="60000"/>
          </a:schemeClr>
        </a:solidFill>
      </dgm:spPr>
      <dgm:t>
        <a:bodyPr/>
        <a:lstStyle/>
        <a:p>
          <a:r>
            <a:rPr lang="mn-MN">
              <a:solidFill>
                <a:sysClr val="windowText" lastClr="000000"/>
              </a:solidFill>
            </a:rPr>
            <a:t>Тогтвортой байдал </a:t>
          </a:r>
          <a:endParaRPr lang="en-GB">
            <a:solidFill>
              <a:sysClr val="windowText" lastClr="000000"/>
            </a:solidFill>
          </a:endParaRPr>
        </a:p>
      </dgm:t>
    </dgm:pt>
    <dgm:pt modelId="{BB9D765C-9A82-4444-8A30-72287B23277B}" type="parTrans" cxnId="{2749AC09-BE14-4999-8EF8-3CF88512A412}">
      <dgm:prSet/>
      <dgm:spPr/>
      <dgm:t>
        <a:bodyPr/>
        <a:lstStyle/>
        <a:p>
          <a:endParaRPr lang="en-GB"/>
        </a:p>
      </dgm:t>
    </dgm:pt>
    <dgm:pt modelId="{C400C2DB-4331-4BC7-80EB-EA621CE350AF}" type="sibTrans" cxnId="{2749AC09-BE14-4999-8EF8-3CF88512A412}">
      <dgm:prSet/>
      <dgm:spPr/>
      <dgm:t>
        <a:bodyPr/>
        <a:lstStyle/>
        <a:p>
          <a:endParaRPr lang="en-GB"/>
        </a:p>
      </dgm:t>
    </dgm:pt>
    <dgm:pt modelId="{BFEC71FE-C6C0-4BA5-8256-FA6CA3D16295}" type="pres">
      <dgm:prSet presAssocID="{3009DB55-DA56-490B-95D3-F515B4D6F49D}" presName="Name0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en-GB"/>
        </a:p>
      </dgm:t>
    </dgm:pt>
    <dgm:pt modelId="{BBCBB274-9DCA-42F1-91D1-2BEE585559F3}" type="pres">
      <dgm:prSet presAssocID="{5E84EC1F-69D3-453E-819B-2722A9D41DE9}" presName="root1" presStyleCnt="0"/>
      <dgm:spPr/>
    </dgm:pt>
    <dgm:pt modelId="{073E5D6A-302F-49D2-9CCB-7701947D820D}" type="pres">
      <dgm:prSet presAssocID="{5E84EC1F-69D3-453E-819B-2722A9D41DE9}" presName="LevelOneTextNode" presStyleLbl="node0" presStyleIdx="0" presStyleCnt="1" custAng="5400000" custScaleX="85213" custScaleY="47641" custLinFactX="-62908" custLinFactNeighborX="-100000" custLinFactNeighborY="1666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65D3103C-B494-49D3-ADDB-0DF334BCEE88}" type="pres">
      <dgm:prSet presAssocID="{5E84EC1F-69D3-453E-819B-2722A9D41DE9}" presName="level2hierChild" presStyleCnt="0"/>
      <dgm:spPr/>
    </dgm:pt>
    <dgm:pt modelId="{EE23F7D7-961C-4536-80D3-90AC4A139AB5}" type="pres">
      <dgm:prSet presAssocID="{1ED8E237-CF18-4D30-98A4-4D38A84B111C}" presName="conn2-1" presStyleLbl="parChTrans1D2" presStyleIdx="0" presStyleCnt="3"/>
      <dgm:spPr/>
      <dgm:t>
        <a:bodyPr/>
        <a:lstStyle/>
        <a:p>
          <a:endParaRPr lang="en-GB"/>
        </a:p>
      </dgm:t>
    </dgm:pt>
    <dgm:pt modelId="{B49BE686-B671-4FC1-B814-E67AE319EA21}" type="pres">
      <dgm:prSet presAssocID="{1ED8E237-CF18-4D30-98A4-4D38A84B111C}" presName="connTx" presStyleLbl="parChTrans1D2" presStyleIdx="0" presStyleCnt="3"/>
      <dgm:spPr/>
      <dgm:t>
        <a:bodyPr/>
        <a:lstStyle/>
        <a:p>
          <a:endParaRPr lang="en-GB"/>
        </a:p>
      </dgm:t>
    </dgm:pt>
    <dgm:pt modelId="{4757AD03-C7C8-4692-8894-AB8C83B91CEC}" type="pres">
      <dgm:prSet presAssocID="{B3AAB83C-980B-426B-9B27-6EF15291943C}" presName="root2" presStyleCnt="0"/>
      <dgm:spPr/>
    </dgm:pt>
    <dgm:pt modelId="{2560B37E-381E-4FF4-9A11-2CDF1757E9B1}" type="pres">
      <dgm:prSet presAssocID="{B3AAB83C-980B-426B-9B27-6EF15291943C}" presName="LevelTwoTextNode" presStyleLbl="node2" presStyleIdx="0" presStyleCnt="3" custScaleX="138748" custLinFactNeighborX="62275" custLinFactNeighborY="-125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16D40622-FC72-4181-9ADD-96DB7CFFC4DE}" type="pres">
      <dgm:prSet presAssocID="{B3AAB83C-980B-426B-9B27-6EF15291943C}" presName="level3hierChild" presStyleCnt="0"/>
      <dgm:spPr/>
    </dgm:pt>
    <dgm:pt modelId="{B1466342-01BB-45D0-8D7A-55CD0AD128A2}" type="pres">
      <dgm:prSet presAssocID="{0FF5F587-97DC-4B51-9E8E-A13CD585C3A7}" presName="conn2-1" presStyleLbl="parChTrans1D2" presStyleIdx="1" presStyleCnt="3"/>
      <dgm:spPr/>
      <dgm:t>
        <a:bodyPr/>
        <a:lstStyle/>
        <a:p>
          <a:endParaRPr lang="en-GB"/>
        </a:p>
      </dgm:t>
    </dgm:pt>
    <dgm:pt modelId="{B97E47D1-EB4B-4916-A962-1B06EAE5E680}" type="pres">
      <dgm:prSet presAssocID="{0FF5F587-97DC-4B51-9E8E-A13CD585C3A7}" presName="connTx" presStyleLbl="parChTrans1D2" presStyleIdx="1" presStyleCnt="3"/>
      <dgm:spPr/>
      <dgm:t>
        <a:bodyPr/>
        <a:lstStyle/>
        <a:p>
          <a:endParaRPr lang="en-GB"/>
        </a:p>
      </dgm:t>
    </dgm:pt>
    <dgm:pt modelId="{2FB424DA-8FB5-4FBA-BD41-DA36DB96E90E}" type="pres">
      <dgm:prSet presAssocID="{72F0B29C-12C7-4061-A39A-19F36A2821A5}" presName="root2" presStyleCnt="0"/>
      <dgm:spPr/>
    </dgm:pt>
    <dgm:pt modelId="{A4861121-EFCD-479D-8628-A1A90B184314}" type="pres">
      <dgm:prSet presAssocID="{72F0B29C-12C7-4061-A39A-19F36A2821A5}" presName="LevelTwoTextNode" presStyleLbl="node2" presStyleIdx="1" presStyleCnt="3" custScaleX="138748" custLinFactNeighborX="62275" custLinFactNeighborY="-125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F184A874-BD8B-4667-BF9D-9B5BCC09EEB0}" type="pres">
      <dgm:prSet presAssocID="{72F0B29C-12C7-4061-A39A-19F36A2821A5}" presName="level3hierChild" presStyleCnt="0"/>
      <dgm:spPr/>
    </dgm:pt>
    <dgm:pt modelId="{3CAE04BB-09D8-478C-AFBC-187C192FBE88}" type="pres">
      <dgm:prSet presAssocID="{BB9D765C-9A82-4444-8A30-72287B23277B}" presName="conn2-1" presStyleLbl="parChTrans1D2" presStyleIdx="2" presStyleCnt="3"/>
      <dgm:spPr/>
      <dgm:t>
        <a:bodyPr/>
        <a:lstStyle/>
        <a:p>
          <a:endParaRPr lang="en-GB"/>
        </a:p>
      </dgm:t>
    </dgm:pt>
    <dgm:pt modelId="{2DA26A22-5036-4E5B-8B9A-4AA1248DA3AE}" type="pres">
      <dgm:prSet presAssocID="{BB9D765C-9A82-4444-8A30-72287B23277B}" presName="connTx" presStyleLbl="parChTrans1D2" presStyleIdx="2" presStyleCnt="3"/>
      <dgm:spPr/>
      <dgm:t>
        <a:bodyPr/>
        <a:lstStyle/>
        <a:p>
          <a:endParaRPr lang="en-GB"/>
        </a:p>
      </dgm:t>
    </dgm:pt>
    <dgm:pt modelId="{DBFB5AB6-A7C4-455A-BD9D-656169CA5FF2}" type="pres">
      <dgm:prSet presAssocID="{A5EDAF35-3D70-47AB-8FAF-4BF67EA0E77A}" presName="root2" presStyleCnt="0"/>
      <dgm:spPr/>
    </dgm:pt>
    <dgm:pt modelId="{C4984E71-15F7-4632-95D3-29D9C678B00E}" type="pres">
      <dgm:prSet presAssocID="{A5EDAF35-3D70-47AB-8FAF-4BF67EA0E77A}" presName="LevelTwoTextNode" presStyleLbl="node2" presStyleIdx="2" presStyleCnt="3" custScaleX="138748" custLinFactNeighborX="62275" custLinFactNeighborY="-125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4E0ADD18-A9DD-4695-B911-5A8955BF77C6}" type="pres">
      <dgm:prSet presAssocID="{A5EDAF35-3D70-47AB-8FAF-4BF67EA0E77A}" presName="level3hierChild" presStyleCnt="0"/>
      <dgm:spPr/>
    </dgm:pt>
  </dgm:ptLst>
  <dgm:cxnLst>
    <dgm:cxn modelId="{46282CBB-8175-4578-8F4A-A4B1D598624E}" type="presOf" srcId="{72F0B29C-12C7-4061-A39A-19F36A2821A5}" destId="{A4861121-EFCD-479D-8628-A1A90B184314}" srcOrd="0" destOrd="0" presId="urn:microsoft.com/office/officeart/2008/layout/HorizontalMultiLevelHierarchy"/>
    <dgm:cxn modelId="{5ABC489C-AD3E-4E80-8800-0CFBF0B091CF}" type="presOf" srcId="{0FF5F587-97DC-4B51-9E8E-A13CD585C3A7}" destId="{B97E47D1-EB4B-4916-A962-1B06EAE5E680}" srcOrd="1" destOrd="0" presId="urn:microsoft.com/office/officeart/2008/layout/HorizontalMultiLevelHierarchy"/>
    <dgm:cxn modelId="{F8F24F92-42EE-4C53-910F-3554935D8BC2}" type="presOf" srcId="{BB9D765C-9A82-4444-8A30-72287B23277B}" destId="{2DA26A22-5036-4E5B-8B9A-4AA1248DA3AE}" srcOrd="1" destOrd="0" presId="urn:microsoft.com/office/officeart/2008/layout/HorizontalMultiLevelHierarchy"/>
    <dgm:cxn modelId="{7144AC24-FE69-4D74-868C-3B0AF95C7AF2}" type="presOf" srcId="{1ED8E237-CF18-4D30-98A4-4D38A84B111C}" destId="{EE23F7D7-961C-4536-80D3-90AC4A139AB5}" srcOrd="0" destOrd="0" presId="urn:microsoft.com/office/officeart/2008/layout/HorizontalMultiLevelHierarchy"/>
    <dgm:cxn modelId="{9AF6412C-AA70-44BC-BAAF-72CA03D4512C}" type="presOf" srcId="{5E84EC1F-69D3-453E-819B-2722A9D41DE9}" destId="{073E5D6A-302F-49D2-9CCB-7701947D820D}" srcOrd="0" destOrd="0" presId="urn:microsoft.com/office/officeart/2008/layout/HorizontalMultiLevelHierarchy"/>
    <dgm:cxn modelId="{799865E8-1489-4400-8658-86E5C7925AB0}" type="presOf" srcId="{BB9D765C-9A82-4444-8A30-72287B23277B}" destId="{3CAE04BB-09D8-478C-AFBC-187C192FBE88}" srcOrd="0" destOrd="0" presId="urn:microsoft.com/office/officeart/2008/layout/HorizontalMultiLevelHierarchy"/>
    <dgm:cxn modelId="{F473AB56-2D2A-4E5C-B45F-D6E53D9769AD}" srcId="{5E84EC1F-69D3-453E-819B-2722A9D41DE9}" destId="{B3AAB83C-980B-426B-9B27-6EF15291943C}" srcOrd="0" destOrd="0" parTransId="{1ED8E237-CF18-4D30-98A4-4D38A84B111C}" sibTransId="{6982D401-B2CF-4BC7-98A0-330EB3DDAE57}"/>
    <dgm:cxn modelId="{4A58BA1D-8C81-4938-86F0-D4047FD7F706}" srcId="{3009DB55-DA56-490B-95D3-F515B4D6F49D}" destId="{5E84EC1F-69D3-453E-819B-2722A9D41DE9}" srcOrd="0" destOrd="0" parTransId="{67859528-21CB-4F88-AB19-B81FDBB8146B}" sibTransId="{92E36D65-4385-4012-B236-42F36BC87353}"/>
    <dgm:cxn modelId="{07332048-3476-4FDD-AE52-3E44B45208E7}" type="presOf" srcId="{B3AAB83C-980B-426B-9B27-6EF15291943C}" destId="{2560B37E-381E-4FF4-9A11-2CDF1757E9B1}" srcOrd="0" destOrd="0" presId="urn:microsoft.com/office/officeart/2008/layout/HorizontalMultiLevelHierarchy"/>
    <dgm:cxn modelId="{CE6F1470-63AB-4E87-AF63-33FC9C22D5C9}" srcId="{5E84EC1F-69D3-453E-819B-2722A9D41DE9}" destId="{72F0B29C-12C7-4061-A39A-19F36A2821A5}" srcOrd="1" destOrd="0" parTransId="{0FF5F587-97DC-4B51-9E8E-A13CD585C3A7}" sibTransId="{17E5AC72-6E04-43CD-B572-6623E3E34A07}"/>
    <dgm:cxn modelId="{2749AC09-BE14-4999-8EF8-3CF88512A412}" srcId="{5E84EC1F-69D3-453E-819B-2722A9D41DE9}" destId="{A5EDAF35-3D70-47AB-8FAF-4BF67EA0E77A}" srcOrd="2" destOrd="0" parTransId="{BB9D765C-9A82-4444-8A30-72287B23277B}" sibTransId="{C400C2DB-4331-4BC7-80EB-EA621CE350AF}"/>
    <dgm:cxn modelId="{F96D0590-721D-4E2E-9A0E-37BB11FCF78E}" type="presOf" srcId="{3009DB55-DA56-490B-95D3-F515B4D6F49D}" destId="{BFEC71FE-C6C0-4BA5-8256-FA6CA3D16295}" srcOrd="0" destOrd="0" presId="urn:microsoft.com/office/officeart/2008/layout/HorizontalMultiLevelHierarchy"/>
    <dgm:cxn modelId="{B20A2754-3F51-490D-8989-E48B2B6801FC}" type="presOf" srcId="{1ED8E237-CF18-4D30-98A4-4D38A84B111C}" destId="{B49BE686-B671-4FC1-B814-E67AE319EA21}" srcOrd="1" destOrd="0" presId="urn:microsoft.com/office/officeart/2008/layout/HorizontalMultiLevelHierarchy"/>
    <dgm:cxn modelId="{0F2AE062-1743-4350-BD16-CAC8FC6868D4}" type="presOf" srcId="{A5EDAF35-3D70-47AB-8FAF-4BF67EA0E77A}" destId="{C4984E71-15F7-4632-95D3-29D9C678B00E}" srcOrd="0" destOrd="0" presId="urn:microsoft.com/office/officeart/2008/layout/HorizontalMultiLevelHierarchy"/>
    <dgm:cxn modelId="{3CFD6105-DFAD-469B-8ED9-8B07AB7C2D0C}" type="presOf" srcId="{0FF5F587-97DC-4B51-9E8E-A13CD585C3A7}" destId="{B1466342-01BB-45D0-8D7A-55CD0AD128A2}" srcOrd="0" destOrd="0" presId="urn:microsoft.com/office/officeart/2008/layout/HorizontalMultiLevelHierarchy"/>
    <dgm:cxn modelId="{6E4C2B95-9B98-4CD6-AD2D-828793F06B8D}" type="presParOf" srcId="{BFEC71FE-C6C0-4BA5-8256-FA6CA3D16295}" destId="{BBCBB274-9DCA-42F1-91D1-2BEE585559F3}" srcOrd="0" destOrd="0" presId="urn:microsoft.com/office/officeart/2008/layout/HorizontalMultiLevelHierarchy"/>
    <dgm:cxn modelId="{2886E576-418B-4648-9971-535CB3883ED6}" type="presParOf" srcId="{BBCBB274-9DCA-42F1-91D1-2BEE585559F3}" destId="{073E5D6A-302F-49D2-9CCB-7701947D820D}" srcOrd="0" destOrd="0" presId="urn:microsoft.com/office/officeart/2008/layout/HorizontalMultiLevelHierarchy"/>
    <dgm:cxn modelId="{E8EE56AD-CC64-4104-B1D2-DE499A84D1C1}" type="presParOf" srcId="{BBCBB274-9DCA-42F1-91D1-2BEE585559F3}" destId="{65D3103C-B494-49D3-ADDB-0DF334BCEE88}" srcOrd="1" destOrd="0" presId="urn:microsoft.com/office/officeart/2008/layout/HorizontalMultiLevelHierarchy"/>
    <dgm:cxn modelId="{4148E51D-6EF6-4154-AE7B-7D318A8B5142}" type="presParOf" srcId="{65D3103C-B494-49D3-ADDB-0DF334BCEE88}" destId="{EE23F7D7-961C-4536-80D3-90AC4A139AB5}" srcOrd="0" destOrd="0" presId="urn:microsoft.com/office/officeart/2008/layout/HorizontalMultiLevelHierarchy"/>
    <dgm:cxn modelId="{57C5BFC5-901B-4D6E-84C4-90B754EE455F}" type="presParOf" srcId="{EE23F7D7-961C-4536-80D3-90AC4A139AB5}" destId="{B49BE686-B671-4FC1-B814-E67AE319EA21}" srcOrd="0" destOrd="0" presId="urn:microsoft.com/office/officeart/2008/layout/HorizontalMultiLevelHierarchy"/>
    <dgm:cxn modelId="{B96EAB69-3A21-48FC-8F27-1566F2CDE4EC}" type="presParOf" srcId="{65D3103C-B494-49D3-ADDB-0DF334BCEE88}" destId="{4757AD03-C7C8-4692-8894-AB8C83B91CEC}" srcOrd="1" destOrd="0" presId="urn:microsoft.com/office/officeart/2008/layout/HorizontalMultiLevelHierarchy"/>
    <dgm:cxn modelId="{39D15046-7D83-4A34-9122-88C1B9253D53}" type="presParOf" srcId="{4757AD03-C7C8-4692-8894-AB8C83B91CEC}" destId="{2560B37E-381E-4FF4-9A11-2CDF1757E9B1}" srcOrd="0" destOrd="0" presId="urn:microsoft.com/office/officeart/2008/layout/HorizontalMultiLevelHierarchy"/>
    <dgm:cxn modelId="{C7F19F54-D22C-47D2-926B-245C11269954}" type="presParOf" srcId="{4757AD03-C7C8-4692-8894-AB8C83B91CEC}" destId="{16D40622-FC72-4181-9ADD-96DB7CFFC4DE}" srcOrd="1" destOrd="0" presId="urn:microsoft.com/office/officeart/2008/layout/HorizontalMultiLevelHierarchy"/>
    <dgm:cxn modelId="{721FD675-7852-4433-9DEB-7C462E2A6806}" type="presParOf" srcId="{65D3103C-B494-49D3-ADDB-0DF334BCEE88}" destId="{B1466342-01BB-45D0-8D7A-55CD0AD128A2}" srcOrd="2" destOrd="0" presId="urn:microsoft.com/office/officeart/2008/layout/HorizontalMultiLevelHierarchy"/>
    <dgm:cxn modelId="{C08D4108-074A-4D80-A539-579EB3B3C0F6}" type="presParOf" srcId="{B1466342-01BB-45D0-8D7A-55CD0AD128A2}" destId="{B97E47D1-EB4B-4916-A962-1B06EAE5E680}" srcOrd="0" destOrd="0" presId="urn:microsoft.com/office/officeart/2008/layout/HorizontalMultiLevelHierarchy"/>
    <dgm:cxn modelId="{ED38E0CE-2643-465D-97A6-7CE8286CC62A}" type="presParOf" srcId="{65D3103C-B494-49D3-ADDB-0DF334BCEE88}" destId="{2FB424DA-8FB5-4FBA-BD41-DA36DB96E90E}" srcOrd="3" destOrd="0" presId="urn:microsoft.com/office/officeart/2008/layout/HorizontalMultiLevelHierarchy"/>
    <dgm:cxn modelId="{1F154AA8-5C22-41AE-8262-0D893735A45E}" type="presParOf" srcId="{2FB424DA-8FB5-4FBA-BD41-DA36DB96E90E}" destId="{A4861121-EFCD-479D-8628-A1A90B184314}" srcOrd="0" destOrd="0" presId="urn:microsoft.com/office/officeart/2008/layout/HorizontalMultiLevelHierarchy"/>
    <dgm:cxn modelId="{0053F66A-4ADA-48A6-A0AC-172C0EE79C76}" type="presParOf" srcId="{2FB424DA-8FB5-4FBA-BD41-DA36DB96E90E}" destId="{F184A874-BD8B-4667-BF9D-9B5BCC09EEB0}" srcOrd="1" destOrd="0" presId="urn:microsoft.com/office/officeart/2008/layout/HorizontalMultiLevelHierarchy"/>
    <dgm:cxn modelId="{101CD1EE-5D53-4753-B121-7AFEC211AEC5}" type="presParOf" srcId="{65D3103C-B494-49D3-ADDB-0DF334BCEE88}" destId="{3CAE04BB-09D8-478C-AFBC-187C192FBE88}" srcOrd="4" destOrd="0" presId="urn:microsoft.com/office/officeart/2008/layout/HorizontalMultiLevelHierarchy"/>
    <dgm:cxn modelId="{5779E869-A31B-45CF-BBFD-924B4361CEFE}" type="presParOf" srcId="{3CAE04BB-09D8-478C-AFBC-187C192FBE88}" destId="{2DA26A22-5036-4E5B-8B9A-4AA1248DA3AE}" srcOrd="0" destOrd="0" presId="urn:microsoft.com/office/officeart/2008/layout/HorizontalMultiLevelHierarchy"/>
    <dgm:cxn modelId="{4C8EDA8E-93A7-4585-8874-42E2306B103B}" type="presParOf" srcId="{65D3103C-B494-49D3-ADDB-0DF334BCEE88}" destId="{DBFB5AB6-A7C4-455A-BD9D-656169CA5FF2}" srcOrd="5" destOrd="0" presId="urn:microsoft.com/office/officeart/2008/layout/HorizontalMultiLevelHierarchy"/>
    <dgm:cxn modelId="{7D1B0057-40F9-4493-8456-63457218267E}" type="presParOf" srcId="{DBFB5AB6-A7C4-455A-BD9D-656169CA5FF2}" destId="{C4984E71-15F7-4632-95D3-29D9C678B00E}" srcOrd="0" destOrd="0" presId="urn:microsoft.com/office/officeart/2008/layout/HorizontalMultiLevelHierarchy"/>
    <dgm:cxn modelId="{DFC99EAA-5DEF-4018-9AE1-506B9C926FD5}" type="presParOf" srcId="{DBFB5AB6-A7C4-455A-BD9D-656169CA5FF2}" destId="{4E0ADD18-A9DD-4695-B911-5A8955BF77C6}" srcOrd="1" destOrd="0" presId="urn:microsoft.com/office/officeart/2008/layout/HorizontalMultiLevelHierarchy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3009DB55-DA56-490B-95D3-F515B4D6F49D}" type="doc">
      <dgm:prSet loTypeId="urn:microsoft.com/office/officeart/2008/layout/HorizontalMultiLevelHierarchy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GB"/>
        </a:p>
      </dgm:t>
    </dgm:pt>
    <dgm:pt modelId="{5E84EC1F-69D3-453E-819B-2722A9D41DE9}">
      <dgm:prSet phldrT="[Text]"/>
      <dgm:spPr>
        <a:solidFill>
          <a:schemeClr val="accent6">
            <a:lumMod val="40000"/>
            <a:lumOff val="60000"/>
          </a:schemeClr>
        </a:solidFill>
      </dgm:spPr>
      <dgm:t>
        <a:bodyPr/>
        <a:lstStyle/>
        <a:p>
          <a:r>
            <a:rPr lang="mn-MN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Институцийн хүрээ </a:t>
          </a:r>
          <a:endParaRPr lang="en-GB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67859528-21CB-4F88-AB19-B81FDBB8146B}" type="parTrans" cxnId="{4A58BA1D-8C81-4938-86F0-D4047FD7F706}">
      <dgm:prSet/>
      <dgm:spPr/>
      <dgm:t>
        <a:bodyPr/>
        <a:lstStyle/>
        <a:p>
          <a:endParaRPr lang="en-GB"/>
        </a:p>
      </dgm:t>
    </dgm:pt>
    <dgm:pt modelId="{92E36D65-4385-4012-B236-42F36BC87353}" type="sibTrans" cxnId="{4A58BA1D-8C81-4938-86F0-D4047FD7F706}">
      <dgm:prSet/>
      <dgm:spPr/>
      <dgm:t>
        <a:bodyPr/>
        <a:lstStyle/>
        <a:p>
          <a:endParaRPr lang="en-GB"/>
        </a:p>
      </dgm:t>
    </dgm:pt>
    <dgm:pt modelId="{B3AAB83C-980B-426B-9B27-6EF15291943C}">
      <dgm:prSet phldrT="[Text]"/>
      <dgm:spPr>
        <a:solidFill>
          <a:schemeClr val="tx2">
            <a:lumMod val="40000"/>
            <a:lumOff val="60000"/>
          </a:schemeClr>
        </a:solidFill>
      </dgm:spPr>
      <dgm:t>
        <a:bodyPr/>
        <a:lstStyle/>
        <a:p>
          <a:r>
            <a:rPr lang="mn-MN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Хууль тогтоомж </a:t>
          </a:r>
          <a:endParaRPr lang="en-GB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1ED8E237-CF18-4D30-98A4-4D38A84B111C}" type="parTrans" cxnId="{F473AB56-2D2A-4E5C-B45F-D6E53D9769AD}">
      <dgm:prSet/>
      <dgm:spPr/>
      <dgm:t>
        <a:bodyPr/>
        <a:lstStyle/>
        <a:p>
          <a:endParaRPr lang="en-GB"/>
        </a:p>
      </dgm:t>
    </dgm:pt>
    <dgm:pt modelId="{6982D401-B2CF-4BC7-98A0-330EB3DDAE57}" type="sibTrans" cxnId="{F473AB56-2D2A-4E5C-B45F-D6E53D9769AD}">
      <dgm:prSet/>
      <dgm:spPr/>
      <dgm:t>
        <a:bodyPr/>
        <a:lstStyle/>
        <a:p>
          <a:endParaRPr lang="en-GB"/>
        </a:p>
      </dgm:t>
    </dgm:pt>
    <dgm:pt modelId="{A5EDAF35-3D70-47AB-8FAF-4BF67EA0E77A}">
      <dgm:prSet phldrT="[Text]"/>
      <dgm:spPr>
        <a:solidFill>
          <a:schemeClr val="tx2">
            <a:lumMod val="40000"/>
            <a:lumOff val="60000"/>
          </a:schemeClr>
        </a:solidFill>
      </dgm:spPr>
      <dgm:t>
        <a:bodyPr/>
        <a:lstStyle/>
        <a:p>
          <a:r>
            <a:rPr lang="mn-MN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Дэмжлэг</a:t>
          </a:r>
          <a:r>
            <a:rPr lang="mn-MN">
              <a:solidFill>
                <a:sysClr val="windowText" lastClr="000000"/>
              </a:solidFill>
            </a:rPr>
            <a:t> </a:t>
          </a:r>
          <a:endParaRPr lang="en-GB">
            <a:solidFill>
              <a:sysClr val="windowText" lastClr="000000"/>
            </a:solidFill>
          </a:endParaRPr>
        </a:p>
      </dgm:t>
    </dgm:pt>
    <dgm:pt modelId="{BB9D765C-9A82-4444-8A30-72287B23277B}" type="parTrans" cxnId="{2749AC09-BE14-4999-8EF8-3CF88512A412}">
      <dgm:prSet/>
      <dgm:spPr/>
      <dgm:t>
        <a:bodyPr/>
        <a:lstStyle/>
        <a:p>
          <a:endParaRPr lang="en-GB"/>
        </a:p>
      </dgm:t>
    </dgm:pt>
    <dgm:pt modelId="{C400C2DB-4331-4BC7-80EB-EA621CE350AF}" type="sibTrans" cxnId="{2749AC09-BE14-4999-8EF8-3CF88512A412}">
      <dgm:prSet/>
      <dgm:spPr/>
      <dgm:t>
        <a:bodyPr/>
        <a:lstStyle/>
        <a:p>
          <a:endParaRPr lang="en-GB"/>
        </a:p>
      </dgm:t>
    </dgm:pt>
    <dgm:pt modelId="{BFEC71FE-C6C0-4BA5-8256-FA6CA3D16295}" type="pres">
      <dgm:prSet presAssocID="{3009DB55-DA56-490B-95D3-F515B4D6F49D}" presName="Name0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en-GB"/>
        </a:p>
      </dgm:t>
    </dgm:pt>
    <dgm:pt modelId="{BBCBB274-9DCA-42F1-91D1-2BEE585559F3}" type="pres">
      <dgm:prSet presAssocID="{5E84EC1F-69D3-453E-819B-2722A9D41DE9}" presName="root1" presStyleCnt="0"/>
      <dgm:spPr/>
    </dgm:pt>
    <dgm:pt modelId="{073E5D6A-302F-49D2-9CCB-7701947D820D}" type="pres">
      <dgm:prSet presAssocID="{5E84EC1F-69D3-453E-819B-2722A9D41DE9}" presName="LevelOneTextNode" presStyleLbl="node0" presStyleIdx="0" presStyleCnt="1" custAng="5400000" custScaleX="85213" custScaleY="47641" custLinFactX="-62908" custLinFactNeighborX="-100000" custLinFactNeighborY="1666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65D3103C-B494-49D3-ADDB-0DF334BCEE88}" type="pres">
      <dgm:prSet presAssocID="{5E84EC1F-69D3-453E-819B-2722A9D41DE9}" presName="level2hierChild" presStyleCnt="0"/>
      <dgm:spPr/>
    </dgm:pt>
    <dgm:pt modelId="{EE23F7D7-961C-4536-80D3-90AC4A139AB5}" type="pres">
      <dgm:prSet presAssocID="{1ED8E237-CF18-4D30-98A4-4D38A84B111C}" presName="conn2-1" presStyleLbl="parChTrans1D2" presStyleIdx="0" presStyleCnt="2"/>
      <dgm:spPr/>
      <dgm:t>
        <a:bodyPr/>
        <a:lstStyle/>
        <a:p>
          <a:endParaRPr lang="en-GB"/>
        </a:p>
      </dgm:t>
    </dgm:pt>
    <dgm:pt modelId="{B49BE686-B671-4FC1-B814-E67AE319EA21}" type="pres">
      <dgm:prSet presAssocID="{1ED8E237-CF18-4D30-98A4-4D38A84B111C}" presName="connTx" presStyleLbl="parChTrans1D2" presStyleIdx="0" presStyleCnt="2"/>
      <dgm:spPr/>
      <dgm:t>
        <a:bodyPr/>
        <a:lstStyle/>
        <a:p>
          <a:endParaRPr lang="en-GB"/>
        </a:p>
      </dgm:t>
    </dgm:pt>
    <dgm:pt modelId="{4757AD03-C7C8-4692-8894-AB8C83B91CEC}" type="pres">
      <dgm:prSet presAssocID="{B3AAB83C-980B-426B-9B27-6EF15291943C}" presName="root2" presStyleCnt="0"/>
      <dgm:spPr/>
    </dgm:pt>
    <dgm:pt modelId="{2560B37E-381E-4FF4-9A11-2CDF1757E9B1}" type="pres">
      <dgm:prSet presAssocID="{B3AAB83C-980B-426B-9B27-6EF15291943C}" presName="LevelTwoTextNode" presStyleLbl="node2" presStyleIdx="0" presStyleCnt="2" custScaleX="138748" custLinFactNeighborX="62275" custLinFactNeighborY="-125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16D40622-FC72-4181-9ADD-96DB7CFFC4DE}" type="pres">
      <dgm:prSet presAssocID="{B3AAB83C-980B-426B-9B27-6EF15291943C}" presName="level3hierChild" presStyleCnt="0"/>
      <dgm:spPr/>
    </dgm:pt>
    <dgm:pt modelId="{3CAE04BB-09D8-478C-AFBC-187C192FBE88}" type="pres">
      <dgm:prSet presAssocID="{BB9D765C-9A82-4444-8A30-72287B23277B}" presName="conn2-1" presStyleLbl="parChTrans1D2" presStyleIdx="1" presStyleCnt="2"/>
      <dgm:spPr/>
      <dgm:t>
        <a:bodyPr/>
        <a:lstStyle/>
        <a:p>
          <a:endParaRPr lang="en-GB"/>
        </a:p>
      </dgm:t>
    </dgm:pt>
    <dgm:pt modelId="{2DA26A22-5036-4E5B-8B9A-4AA1248DA3AE}" type="pres">
      <dgm:prSet presAssocID="{BB9D765C-9A82-4444-8A30-72287B23277B}" presName="connTx" presStyleLbl="parChTrans1D2" presStyleIdx="1" presStyleCnt="2"/>
      <dgm:spPr/>
      <dgm:t>
        <a:bodyPr/>
        <a:lstStyle/>
        <a:p>
          <a:endParaRPr lang="en-GB"/>
        </a:p>
      </dgm:t>
    </dgm:pt>
    <dgm:pt modelId="{DBFB5AB6-A7C4-455A-BD9D-656169CA5FF2}" type="pres">
      <dgm:prSet presAssocID="{A5EDAF35-3D70-47AB-8FAF-4BF67EA0E77A}" presName="root2" presStyleCnt="0"/>
      <dgm:spPr/>
    </dgm:pt>
    <dgm:pt modelId="{C4984E71-15F7-4632-95D3-29D9C678B00E}" type="pres">
      <dgm:prSet presAssocID="{A5EDAF35-3D70-47AB-8FAF-4BF67EA0E77A}" presName="LevelTwoTextNode" presStyleLbl="node2" presStyleIdx="1" presStyleCnt="2" custScaleX="138748" custLinFactNeighborX="62275" custLinFactNeighborY="-1253">
        <dgm:presLayoutVars>
          <dgm:chPref val="3"/>
        </dgm:presLayoutVars>
      </dgm:prSet>
      <dgm:spPr/>
      <dgm:t>
        <a:bodyPr/>
        <a:lstStyle/>
        <a:p>
          <a:endParaRPr lang="en-GB"/>
        </a:p>
      </dgm:t>
    </dgm:pt>
    <dgm:pt modelId="{4E0ADD18-A9DD-4695-B911-5A8955BF77C6}" type="pres">
      <dgm:prSet presAssocID="{A5EDAF35-3D70-47AB-8FAF-4BF67EA0E77A}" presName="level3hierChild" presStyleCnt="0"/>
      <dgm:spPr/>
    </dgm:pt>
  </dgm:ptLst>
  <dgm:cxnLst>
    <dgm:cxn modelId="{6E38262D-8EA1-44CC-9C4D-497746775412}" type="presOf" srcId="{1ED8E237-CF18-4D30-98A4-4D38A84B111C}" destId="{B49BE686-B671-4FC1-B814-E67AE319EA21}" srcOrd="1" destOrd="0" presId="urn:microsoft.com/office/officeart/2008/layout/HorizontalMultiLevelHierarchy"/>
    <dgm:cxn modelId="{F473AB56-2D2A-4E5C-B45F-D6E53D9769AD}" srcId="{5E84EC1F-69D3-453E-819B-2722A9D41DE9}" destId="{B3AAB83C-980B-426B-9B27-6EF15291943C}" srcOrd="0" destOrd="0" parTransId="{1ED8E237-CF18-4D30-98A4-4D38A84B111C}" sibTransId="{6982D401-B2CF-4BC7-98A0-330EB3DDAE57}"/>
    <dgm:cxn modelId="{4A58BA1D-8C81-4938-86F0-D4047FD7F706}" srcId="{3009DB55-DA56-490B-95D3-F515B4D6F49D}" destId="{5E84EC1F-69D3-453E-819B-2722A9D41DE9}" srcOrd="0" destOrd="0" parTransId="{67859528-21CB-4F88-AB19-B81FDBB8146B}" sibTransId="{92E36D65-4385-4012-B236-42F36BC87353}"/>
    <dgm:cxn modelId="{F2C7B91A-3937-4322-B7A4-E9F78B085360}" type="presOf" srcId="{5E84EC1F-69D3-453E-819B-2722A9D41DE9}" destId="{073E5D6A-302F-49D2-9CCB-7701947D820D}" srcOrd="0" destOrd="0" presId="urn:microsoft.com/office/officeart/2008/layout/HorizontalMultiLevelHierarchy"/>
    <dgm:cxn modelId="{85A6A6C3-5AA7-422C-83E1-91447C667441}" type="presOf" srcId="{A5EDAF35-3D70-47AB-8FAF-4BF67EA0E77A}" destId="{C4984E71-15F7-4632-95D3-29D9C678B00E}" srcOrd="0" destOrd="0" presId="urn:microsoft.com/office/officeart/2008/layout/HorizontalMultiLevelHierarchy"/>
    <dgm:cxn modelId="{D6942DC8-167D-4289-8FF8-E09865C7205B}" type="presOf" srcId="{BB9D765C-9A82-4444-8A30-72287B23277B}" destId="{3CAE04BB-09D8-478C-AFBC-187C192FBE88}" srcOrd="0" destOrd="0" presId="urn:microsoft.com/office/officeart/2008/layout/HorizontalMultiLevelHierarchy"/>
    <dgm:cxn modelId="{A37856D0-D36C-4916-9E31-C47C6ED44402}" type="presOf" srcId="{BB9D765C-9A82-4444-8A30-72287B23277B}" destId="{2DA26A22-5036-4E5B-8B9A-4AA1248DA3AE}" srcOrd="1" destOrd="0" presId="urn:microsoft.com/office/officeart/2008/layout/HorizontalMultiLevelHierarchy"/>
    <dgm:cxn modelId="{2749AC09-BE14-4999-8EF8-3CF88512A412}" srcId="{5E84EC1F-69D3-453E-819B-2722A9D41DE9}" destId="{A5EDAF35-3D70-47AB-8FAF-4BF67EA0E77A}" srcOrd="1" destOrd="0" parTransId="{BB9D765C-9A82-4444-8A30-72287B23277B}" sibTransId="{C400C2DB-4331-4BC7-80EB-EA621CE350AF}"/>
    <dgm:cxn modelId="{6987CB37-53EC-4AFF-AAE2-91FD3C03BE6B}" type="presOf" srcId="{3009DB55-DA56-490B-95D3-F515B4D6F49D}" destId="{BFEC71FE-C6C0-4BA5-8256-FA6CA3D16295}" srcOrd="0" destOrd="0" presId="urn:microsoft.com/office/officeart/2008/layout/HorizontalMultiLevelHierarchy"/>
    <dgm:cxn modelId="{FAE9F708-1C50-47B8-A3E6-CDB37AF1B5B2}" type="presOf" srcId="{1ED8E237-CF18-4D30-98A4-4D38A84B111C}" destId="{EE23F7D7-961C-4536-80D3-90AC4A139AB5}" srcOrd="0" destOrd="0" presId="urn:microsoft.com/office/officeart/2008/layout/HorizontalMultiLevelHierarchy"/>
    <dgm:cxn modelId="{328A4C7D-8D6A-4638-8930-95C0EA6D4CAE}" type="presOf" srcId="{B3AAB83C-980B-426B-9B27-6EF15291943C}" destId="{2560B37E-381E-4FF4-9A11-2CDF1757E9B1}" srcOrd="0" destOrd="0" presId="urn:microsoft.com/office/officeart/2008/layout/HorizontalMultiLevelHierarchy"/>
    <dgm:cxn modelId="{367D65C0-71F7-4C29-A036-34A6710C9A27}" type="presParOf" srcId="{BFEC71FE-C6C0-4BA5-8256-FA6CA3D16295}" destId="{BBCBB274-9DCA-42F1-91D1-2BEE585559F3}" srcOrd="0" destOrd="0" presId="urn:microsoft.com/office/officeart/2008/layout/HorizontalMultiLevelHierarchy"/>
    <dgm:cxn modelId="{BFDFBB9C-21DF-4D38-9B91-75444A95212C}" type="presParOf" srcId="{BBCBB274-9DCA-42F1-91D1-2BEE585559F3}" destId="{073E5D6A-302F-49D2-9CCB-7701947D820D}" srcOrd="0" destOrd="0" presId="urn:microsoft.com/office/officeart/2008/layout/HorizontalMultiLevelHierarchy"/>
    <dgm:cxn modelId="{AC15B12F-EC7D-49D6-815C-68594B6F2ADF}" type="presParOf" srcId="{BBCBB274-9DCA-42F1-91D1-2BEE585559F3}" destId="{65D3103C-B494-49D3-ADDB-0DF334BCEE88}" srcOrd="1" destOrd="0" presId="urn:microsoft.com/office/officeart/2008/layout/HorizontalMultiLevelHierarchy"/>
    <dgm:cxn modelId="{C1461D1C-E11E-4C22-9CF2-6086ED9C924B}" type="presParOf" srcId="{65D3103C-B494-49D3-ADDB-0DF334BCEE88}" destId="{EE23F7D7-961C-4536-80D3-90AC4A139AB5}" srcOrd="0" destOrd="0" presId="urn:microsoft.com/office/officeart/2008/layout/HorizontalMultiLevelHierarchy"/>
    <dgm:cxn modelId="{79F7D0B8-CF26-4831-9662-2D737AA1D74B}" type="presParOf" srcId="{EE23F7D7-961C-4536-80D3-90AC4A139AB5}" destId="{B49BE686-B671-4FC1-B814-E67AE319EA21}" srcOrd="0" destOrd="0" presId="urn:microsoft.com/office/officeart/2008/layout/HorizontalMultiLevelHierarchy"/>
    <dgm:cxn modelId="{0A65B38E-AEA2-4465-AFE9-877BA347607E}" type="presParOf" srcId="{65D3103C-B494-49D3-ADDB-0DF334BCEE88}" destId="{4757AD03-C7C8-4692-8894-AB8C83B91CEC}" srcOrd="1" destOrd="0" presId="urn:microsoft.com/office/officeart/2008/layout/HorizontalMultiLevelHierarchy"/>
    <dgm:cxn modelId="{DA803610-D1C9-47C2-BFB9-8892F91AA4B2}" type="presParOf" srcId="{4757AD03-C7C8-4692-8894-AB8C83B91CEC}" destId="{2560B37E-381E-4FF4-9A11-2CDF1757E9B1}" srcOrd="0" destOrd="0" presId="urn:microsoft.com/office/officeart/2008/layout/HorizontalMultiLevelHierarchy"/>
    <dgm:cxn modelId="{EE79A082-DA27-4377-A327-D2FB893969E4}" type="presParOf" srcId="{4757AD03-C7C8-4692-8894-AB8C83B91CEC}" destId="{16D40622-FC72-4181-9ADD-96DB7CFFC4DE}" srcOrd="1" destOrd="0" presId="urn:microsoft.com/office/officeart/2008/layout/HorizontalMultiLevelHierarchy"/>
    <dgm:cxn modelId="{8FF70853-A17A-4267-BE87-A4FFAC2A5CFD}" type="presParOf" srcId="{65D3103C-B494-49D3-ADDB-0DF334BCEE88}" destId="{3CAE04BB-09D8-478C-AFBC-187C192FBE88}" srcOrd="2" destOrd="0" presId="urn:microsoft.com/office/officeart/2008/layout/HorizontalMultiLevelHierarchy"/>
    <dgm:cxn modelId="{F3F2EEA8-F83C-462A-BCD3-06961472D092}" type="presParOf" srcId="{3CAE04BB-09D8-478C-AFBC-187C192FBE88}" destId="{2DA26A22-5036-4E5B-8B9A-4AA1248DA3AE}" srcOrd="0" destOrd="0" presId="urn:microsoft.com/office/officeart/2008/layout/HorizontalMultiLevelHierarchy"/>
    <dgm:cxn modelId="{CA44B986-4AA6-4593-AA41-9401CCC4D3BD}" type="presParOf" srcId="{65D3103C-B494-49D3-ADDB-0DF334BCEE88}" destId="{DBFB5AB6-A7C4-455A-BD9D-656169CA5FF2}" srcOrd="3" destOrd="0" presId="urn:microsoft.com/office/officeart/2008/layout/HorizontalMultiLevelHierarchy"/>
    <dgm:cxn modelId="{9AD6352A-95A8-4AD9-894D-1B1F93F79735}" type="presParOf" srcId="{DBFB5AB6-A7C4-455A-BD9D-656169CA5FF2}" destId="{C4984E71-15F7-4632-95D3-29D9C678B00E}" srcOrd="0" destOrd="0" presId="urn:microsoft.com/office/officeart/2008/layout/HorizontalMultiLevelHierarchy"/>
    <dgm:cxn modelId="{570A37C3-8055-4971-9987-A2B4D3F232EC}" type="presParOf" srcId="{DBFB5AB6-A7C4-455A-BD9D-656169CA5FF2}" destId="{4E0ADD18-A9DD-4695-B911-5A8955BF77C6}" srcOrd="1" destOrd="0" presId="urn:microsoft.com/office/officeart/2008/layout/HorizontalMultiLevelHierarchy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CAE04BB-09D8-478C-AFBC-187C192FBE88}">
      <dsp:nvSpPr>
        <dsp:cNvPr id="0" name=""/>
        <dsp:cNvSpPr/>
      </dsp:nvSpPr>
      <dsp:spPr>
        <a:xfrm>
          <a:off x="1237666" y="1165336"/>
          <a:ext cx="1854630" cy="4927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927315" y="0"/>
              </a:lnTo>
              <a:lnTo>
                <a:pt x="927315" y="492739"/>
              </a:lnTo>
              <a:lnTo>
                <a:pt x="1854630" y="492739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GB" sz="600" kern="1200"/>
        </a:p>
      </dsp:txBody>
      <dsp:txXfrm>
        <a:off x="2117007" y="1363732"/>
        <a:ext cx="95948" cy="95948"/>
      </dsp:txXfrm>
    </dsp:sp>
    <dsp:sp modelId="{B1466342-01BB-45D0-8D7A-55CD0AD128A2}">
      <dsp:nvSpPr>
        <dsp:cNvPr id="0" name=""/>
        <dsp:cNvSpPr/>
      </dsp:nvSpPr>
      <dsp:spPr>
        <a:xfrm>
          <a:off x="1237666" y="1076670"/>
          <a:ext cx="1854630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88666"/>
              </a:moveTo>
              <a:lnTo>
                <a:pt x="927315" y="88666"/>
              </a:lnTo>
              <a:lnTo>
                <a:pt x="927315" y="45720"/>
              </a:lnTo>
              <a:lnTo>
                <a:pt x="1854630" y="45720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GB" sz="600" kern="1200"/>
        </a:p>
      </dsp:txBody>
      <dsp:txXfrm>
        <a:off x="2118603" y="1076012"/>
        <a:ext cx="92756" cy="92756"/>
      </dsp:txXfrm>
    </dsp:sp>
    <dsp:sp modelId="{EE23F7D7-961C-4536-80D3-90AC4A139AB5}">
      <dsp:nvSpPr>
        <dsp:cNvPr id="0" name=""/>
        <dsp:cNvSpPr/>
      </dsp:nvSpPr>
      <dsp:spPr>
        <a:xfrm>
          <a:off x="1237666" y="586704"/>
          <a:ext cx="1854630" cy="578632"/>
        </a:xfrm>
        <a:custGeom>
          <a:avLst/>
          <a:gdLst/>
          <a:ahLst/>
          <a:cxnLst/>
          <a:rect l="0" t="0" r="0" b="0"/>
          <a:pathLst>
            <a:path>
              <a:moveTo>
                <a:pt x="0" y="578632"/>
              </a:moveTo>
              <a:lnTo>
                <a:pt x="927315" y="578632"/>
              </a:lnTo>
              <a:lnTo>
                <a:pt x="927315" y="0"/>
              </a:lnTo>
              <a:lnTo>
                <a:pt x="1854630" y="0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GB" sz="600" kern="1200"/>
        </a:p>
      </dsp:txBody>
      <dsp:txXfrm>
        <a:off x="2116411" y="827450"/>
        <a:ext cx="97139" cy="97139"/>
      </dsp:txXfrm>
    </dsp:sp>
    <dsp:sp modelId="{073E5D6A-302F-49D2-9CCB-7701947D820D}">
      <dsp:nvSpPr>
        <dsp:cNvPr id="0" name=""/>
        <dsp:cNvSpPr/>
      </dsp:nvSpPr>
      <dsp:spPr>
        <a:xfrm>
          <a:off x="517800" y="982747"/>
          <a:ext cx="1074552" cy="365179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mn-MN" sz="1200" kern="1200">
              <a:solidFill>
                <a:sysClr val="windowText" lastClr="000000"/>
              </a:solidFill>
            </a:rPr>
            <a:t>Төслийн мөн чанар </a:t>
          </a:r>
          <a:endParaRPr lang="en-GB" sz="1200" kern="1200">
            <a:solidFill>
              <a:sysClr val="windowText" lastClr="000000"/>
            </a:solidFill>
          </a:endParaRPr>
        </a:p>
      </dsp:txBody>
      <dsp:txXfrm>
        <a:off x="517800" y="982747"/>
        <a:ext cx="1074552" cy="365179"/>
      </dsp:txXfrm>
    </dsp:sp>
    <dsp:sp modelId="{2560B37E-381E-4FF4-9A11-2CDF1757E9B1}">
      <dsp:nvSpPr>
        <dsp:cNvPr id="0" name=""/>
        <dsp:cNvSpPr/>
      </dsp:nvSpPr>
      <dsp:spPr>
        <a:xfrm>
          <a:off x="3092297" y="372429"/>
          <a:ext cx="1950297" cy="428548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mn-MN" sz="1200" kern="1200">
              <a:solidFill>
                <a:sysClr val="windowText" lastClr="000000"/>
              </a:solidFill>
            </a:rPr>
            <a:t>Ач холбогдол </a:t>
          </a:r>
          <a:endParaRPr lang="en-GB" sz="1200" kern="1200">
            <a:solidFill>
              <a:sysClr val="windowText" lastClr="000000"/>
            </a:solidFill>
          </a:endParaRPr>
        </a:p>
      </dsp:txBody>
      <dsp:txXfrm>
        <a:off x="3092297" y="372429"/>
        <a:ext cx="1950297" cy="428548"/>
      </dsp:txXfrm>
    </dsp:sp>
    <dsp:sp modelId="{A4861121-EFCD-479D-8628-A1A90B184314}">
      <dsp:nvSpPr>
        <dsp:cNvPr id="0" name=""/>
        <dsp:cNvSpPr/>
      </dsp:nvSpPr>
      <dsp:spPr>
        <a:xfrm>
          <a:off x="3092297" y="908115"/>
          <a:ext cx="1950297" cy="428548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mn-MN" sz="1200" kern="1200">
              <a:solidFill>
                <a:sysClr val="windowText" lastClr="000000"/>
              </a:solidFill>
            </a:rPr>
            <a:t>Тодорхой ил тод байдал</a:t>
          </a:r>
          <a:endParaRPr lang="en-GB" sz="1200" kern="1200">
            <a:solidFill>
              <a:sysClr val="windowText" lastClr="000000"/>
            </a:solidFill>
          </a:endParaRPr>
        </a:p>
      </dsp:txBody>
      <dsp:txXfrm>
        <a:off x="3092297" y="908115"/>
        <a:ext cx="1950297" cy="428548"/>
      </dsp:txXfrm>
    </dsp:sp>
    <dsp:sp modelId="{C4984E71-15F7-4632-95D3-29D9C678B00E}">
      <dsp:nvSpPr>
        <dsp:cNvPr id="0" name=""/>
        <dsp:cNvSpPr/>
      </dsp:nvSpPr>
      <dsp:spPr>
        <a:xfrm>
          <a:off x="3092297" y="1443801"/>
          <a:ext cx="1950297" cy="428548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mn-MN" sz="1200" kern="1200">
              <a:solidFill>
                <a:sysClr val="windowText" lastClr="000000"/>
              </a:solidFill>
            </a:rPr>
            <a:t>Тогтвортой байдал </a:t>
          </a:r>
          <a:endParaRPr lang="en-GB" sz="1200" kern="1200">
            <a:solidFill>
              <a:sysClr val="windowText" lastClr="000000"/>
            </a:solidFill>
          </a:endParaRPr>
        </a:p>
      </dsp:txBody>
      <dsp:txXfrm>
        <a:off x="3092297" y="1443801"/>
        <a:ext cx="1950297" cy="428548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CAE04BB-09D8-478C-AFBC-187C192FBE88}">
      <dsp:nvSpPr>
        <dsp:cNvPr id="0" name=""/>
        <dsp:cNvSpPr/>
      </dsp:nvSpPr>
      <dsp:spPr>
        <a:xfrm>
          <a:off x="2352911" y="1070850"/>
          <a:ext cx="1704255" cy="20666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852127" y="0"/>
              </a:lnTo>
              <a:lnTo>
                <a:pt x="852127" y="206661"/>
              </a:lnTo>
              <a:lnTo>
                <a:pt x="1704255" y="206661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GB" sz="600" kern="1200"/>
        </a:p>
      </dsp:txBody>
      <dsp:txXfrm>
        <a:off x="3162120" y="1131262"/>
        <a:ext cx="85836" cy="85836"/>
      </dsp:txXfrm>
    </dsp:sp>
    <dsp:sp modelId="{EE23F7D7-961C-4536-80D3-90AC4A139AB5}">
      <dsp:nvSpPr>
        <dsp:cNvPr id="0" name=""/>
        <dsp:cNvSpPr/>
      </dsp:nvSpPr>
      <dsp:spPr>
        <a:xfrm>
          <a:off x="2352911" y="785259"/>
          <a:ext cx="1704255" cy="285590"/>
        </a:xfrm>
        <a:custGeom>
          <a:avLst/>
          <a:gdLst/>
          <a:ahLst/>
          <a:cxnLst/>
          <a:rect l="0" t="0" r="0" b="0"/>
          <a:pathLst>
            <a:path>
              <a:moveTo>
                <a:pt x="0" y="285590"/>
              </a:moveTo>
              <a:lnTo>
                <a:pt x="852127" y="285590"/>
              </a:lnTo>
              <a:lnTo>
                <a:pt x="852127" y="0"/>
              </a:lnTo>
              <a:lnTo>
                <a:pt x="1704255" y="0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n-GB" sz="600" kern="1200"/>
        </a:p>
      </dsp:txBody>
      <dsp:txXfrm>
        <a:off x="3161838" y="884854"/>
        <a:ext cx="86400" cy="86400"/>
      </dsp:txXfrm>
    </dsp:sp>
    <dsp:sp modelId="{073E5D6A-302F-49D2-9CCB-7701947D820D}">
      <dsp:nvSpPr>
        <dsp:cNvPr id="0" name=""/>
        <dsp:cNvSpPr/>
      </dsp:nvSpPr>
      <dsp:spPr>
        <a:xfrm>
          <a:off x="1691412" y="903065"/>
          <a:ext cx="987426" cy="33557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mn-MN" sz="1200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Институцийн хүрээ </a:t>
          </a:r>
          <a:endParaRPr lang="en-GB" sz="1200" kern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dsp:txBody>
      <dsp:txXfrm>
        <a:off x="1691412" y="903065"/>
        <a:ext cx="987426" cy="335570"/>
      </dsp:txXfrm>
    </dsp:sp>
    <dsp:sp modelId="{2560B37E-381E-4FF4-9A11-2CDF1757E9B1}">
      <dsp:nvSpPr>
        <dsp:cNvPr id="0" name=""/>
        <dsp:cNvSpPr/>
      </dsp:nvSpPr>
      <dsp:spPr>
        <a:xfrm>
          <a:off x="4057166" y="588358"/>
          <a:ext cx="1792165" cy="393801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mn-MN" sz="1200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Хууль тогтоомж </a:t>
          </a:r>
          <a:endParaRPr lang="en-GB" sz="1200" kern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dsp:txBody>
      <dsp:txXfrm>
        <a:off x="4057166" y="588358"/>
        <a:ext cx="1792165" cy="393801"/>
      </dsp:txXfrm>
    </dsp:sp>
    <dsp:sp modelId="{C4984E71-15F7-4632-95D3-29D9C678B00E}">
      <dsp:nvSpPr>
        <dsp:cNvPr id="0" name=""/>
        <dsp:cNvSpPr/>
      </dsp:nvSpPr>
      <dsp:spPr>
        <a:xfrm>
          <a:off x="4057166" y="1080610"/>
          <a:ext cx="1792165" cy="393801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mn-MN" sz="1200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Дэмжлэг</a:t>
          </a:r>
          <a:r>
            <a:rPr lang="mn-MN" sz="1200" kern="1200">
              <a:solidFill>
                <a:sysClr val="windowText" lastClr="000000"/>
              </a:solidFill>
            </a:rPr>
            <a:t> </a:t>
          </a:r>
          <a:endParaRPr lang="en-GB" sz="1200" kern="1200">
            <a:solidFill>
              <a:sysClr val="windowText" lastClr="000000"/>
            </a:solidFill>
          </a:endParaRPr>
        </a:p>
      </dsp:txBody>
      <dsp:txXfrm>
        <a:off x="4057166" y="1080610"/>
        <a:ext cx="1792165" cy="39380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HorizontalMultiLevelHierarchy">
  <dgm:title val=""/>
  <dgm:desc val=""/>
  <dgm:catLst>
    <dgm:cat type="hierarchy" pri="46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clrData>
  <dgm:layoutNode name="Name0">
    <dgm:varLst>
      <dgm:chPref val="1"/>
      <dgm:dir/>
      <dgm:animOne val="branch"/>
      <dgm:animLvl val="lvl"/>
      <dgm:resizeHandles val="exact"/>
    </dgm:varLst>
    <dgm:choose name="Name1">
      <dgm:if name="Name2" func="var" arg="dir" op="equ" val="norm">
        <dgm:alg type="hierChild">
          <dgm:param type="linDir" val="fromT"/>
          <dgm:param type="chAlign" val="l"/>
        </dgm:alg>
      </dgm:if>
      <dgm:else name="Name3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forName="LevelOneTextNode" refType="h"/>
      <dgm:constr type="w" for="des" forName="LevelOneTextNode" refType="h" refFor="des" refForName="LevelOneTextNode" fact="0.19"/>
      <dgm:constr type="h" for="des" forName="LevelTwoTextNode" refType="w" refFor="des" refForName="LevelOneTextNode"/>
      <dgm:constr type="w" for="des" forName="LevelTwoTextNode" refType="h" refFor="des" refForName="LevelTwoTextNode" fact="3.28"/>
      <dgm:constr type="sibSp" refType="h" refFor="des" refForName="LevelTwoTextNode" op="equ" fact="0.25"/>
      <dgm:constr type="sibSp" for="des" forName="level2hierChild" refType="h" refFor="des" refForName="LevelTwoTextNode" op="equ" fact="0.25"/>
      <dgm:constr type="sibSp" for="des" forName="level3hierChild" refType="h" refFor="des" refForName="LevelTwoTextNode" op="equ" fact="0.25"/>
      <dgm:constr type="sp" for="des" forName="root1" refType="w" refFor="des" refForName="LevelTwoTextNode" fact="0.2"/>
      <dgm:constr type="sp" for="des" forName="root2" refType="sp" refFor="des" refForName="root1" op="equ"/>
      <dgm:constr type="primFontSz" for="des" forName="LevelOneTextNode" op="equ" val="65"/>
      <dgm:constr type="primFontSz" for="des" forName="LevelTwoTextNode" op="equ" val="65"/>
      <dgm:constr type="primFontSz" for="des" forName="LevelTwoTextNode" refType="primFontSz" refFor="des" refForName="LevelOneTextNode" op="lte"/>
      <dgm:constr type="primFontSz" for="des" forName="connTx" op="equ" val="50"/>
      <dgm:constr type="primFontSz" for="des" forName="connTx" refType="primFontSz" refFor="des" refForName="LevelOneTextNode" op="lte" fact="0.78"/>
    </dgm:constrLst>
    <dgm:forEach name="Name4" axis="ch">
      <dgm:forEach name="Name5" axis="self" ptType="node">
        <dgm:layoutNode name="root1">
          <dgm:choose name="Name6">
            <dgm:if name="Name7" func="var" arg="dir" op="equ" val="norm">
              <dgm:alg type="hierRoot">
                <dgm:param type="hierAlign" val="lCtrCh"/>
              </dgm:alg>
            </dgm:if>
            <dgm:else name="Name8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layoutNode name="LevelOneTextNode" styleLbl="node0">
            <dgm:varLst>
              <dgm:chPref val="3"/>
            </dgm:varLst>
            <dgm:alg type="tx">
              <dgm:param type="autoTxRot" val="grav"/>
            </dgm:alg>
            <dgm:choose name="Name9">
              <dgm:if name="Name10" func="var" arg="dir" op="equ" val="norm">
                <dgm:shape xmlns:r="http://schemas.openxmlformats.org/officeDocument/2006/relationships" rot="270" type="rect" r:blip="">
                  <dgm:adjLst/>
                </dgm:shape>
              </dgm:if>
              <dgm:else name="Name11">
                <dgm:shape xmlns:r="http://schemas.openxmlformats.org/officeDocument/2006/relationships" rot="90" type="rect" r:blip="">
                  <dgm:adjLst/>
                </dgm:shape>
              </dgm:else>
            </dgm:choos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2" fact="NaN" max="NaN"/>
            </dgm:ruleLst>
          </dgm:layoutNode>
          <dgm:layoutNode name="level2hierChild">
            <dgm:choose name="Name12">
              <dgm:if name="Name13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4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forEach name="repeat" axis="ch">
              <dgm:forEach name="Name15" axis="self" ptType="parTrans" cnt="1">
                <dgm:layoutNode name="conn2-1">
                  <dgm:choose name="Name16">
                    <dgm:if name="Name17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  <dgm:param type="connRout" val="bend"/>
                      </dgm:alg>
                    </dgm:if>
                    <dgm:else name="Name18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  <dgm:param type="connRout" val="bend"/>
                      </dgm:alg>
                    </dgm:else>
                  </dgm:choose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9" axis="self" ptType="node">
                <dgm:layoutNode name="root2">
                  <dgm:choose name="Name20">
                    <dgm:if name="Name21" func="var" arg="dir" op="equ" val="norm">
                      <dgm:alg type="hierRoot">
                        <dgm:param type="hierAlign" val="lCtrCh"/>
                      </dgm:alg>
                    </dgm:if>
                    <dgm:else name="Name22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2" fact="NaN" max="NaN"/>
                    </dgm:ruleLst>
                  </dgm:layoutNode>
                  <dgm:layoutNode name="level3hierChild">
                    <dgm:choose name="Name23">
                      <dgm:if name="Name24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5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forEach name="Name26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HorizontalMultiLevelHierarchy">
  <dgm:title val=""/>
  <dgm:desc val=""/>
  <dgm:catLst>
    <dgm:cat type="hierarchy" pri="46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clrData>
  <dgm:layoutNode name="Name0">
    <dgm:varLst>
      <dgm:chPref val="1"/>
      <dgm:dir/>
      <dgm:animOne val="branch"/>
      <dgm:animLvl val="lvl"/>
      <dgm:resizeHandles val="exact"/>
    </dgm:varLst>
    <dgm:choose name="Name1">
      <dgm:if name="Name2" func="var" arg="dir" op="equ" val="norm">
        <dgm:alg type="hierChild">
          <dgm:param type="linDir" val="fromT"/>
          <dgm:param type="chAlign" val="l"/>
        </dgm:alg>
      </dgm:if>
      <dgm:else name="Name3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forName="LevelOneTextNode" refType="h"/>
      <dgm:constr type="w" for="des" forName="LevelOneTextNode" refType="h" refFor="des" refForName="LevelOneTextNode" fact="0.19"/>
      <dgm:constr type="h" for="des" forName="LevelTwoTextNode" refType="w" refFor="des" refForName="LevelOneTextNode"/>
      <dgm:constr type="w" for="des" forName="LevelTwoTextNode" refType="h" refFor="des" refForName="LevelTwoTextNode" fact="3.28"/>
      <dgm:constr type="sibSp" refType="h" refFor="des" refForName="LevelTwoTextNode" op="equ" fact="0.25"/>
      <dgm:constr type="sibSp" for="des" forName="level2hierChild" refType="h" refFor="des" refForName="LevelTwoTextNode" op="equ" fact="0.25"/>
      <dgm:constr type="sibSp" for="des" forName="level3hierChild" refType="h" refFor="des" refForName="LevelTwoTextNode" op="equ" fact="0.25"/>
      <dgm:constr type="sp" for="des" forName="root1" refType="w" refFor="des" refForName="LevelTwoTextNode" fact="0.2"/>
      <dgm:constr type="sp" for="des" forName="root2" refType="sp" refFor="des" refForName="root1" op="equ"/>
      <dgm:constr type="primFontSz" for="des" forName="LevelOneTextNode" op="equ" val="65"/>
      <dgm:constr type="primFontSz" for="des" forName="LevelTwoTextNode" op="equ" val="65"/>
      <dgm:constr type="primFontSz" for="des" forName="LevelTwoTextNode" refType="primFontSz" refFor="des" refForName="LevelOneTextNode" op="lte"/>
      <dgm:constr type="primFontSz" for="des" forName="connTx" op="equ" val="50"/>
      <dgm:constr type="primFontSz" for="des" forName="connTx" refType="primFontSz" refFor="des" refForName="LevelOneTextNode" op="lte" fact="0.78"/>
    </dgm:constrLst>
    <dgm:forEach name="Name4" axis="ch">
      <dgm:forEach name="Name5" axis="self" ptType="node">
        <dgm:layoutNode name="root1">
          <dgm:choose name="Name6">
            <dgm:if name="Name7" func="var" arg="dir" op="equ" val="norm">
              <dgm:alg type="hierRoot">
                <dgm:param type="hierAlign" val="lCtrCh"/>
              </dgm:alg>
            </dgm:if>
            <dgm:else name="Name8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layoutNode name="LevelOneTextNode" styleLbl="node0">
            <dgm:varLst>
              <dgm:chPref val="3"/>
            </dgm:varLst>
            <dgm:alg type="tx">
              <dgm:param type="autoTxRot" val="grav"/>
            </dgm:alg>
            <dgm:choose name="Name9">
              <dgm:if name="Name10" func="var" arg="dir" op="equ" val="norm">
                <dgm:shape xmlns:r="http://schemas.openxmlformats.org/officeDocument/2006/relationships" rot="270" type="rect" r:blip="">
                  <dgm:adjLst/>
                </dgm:shape>
              </dgm:if>
              <dgm:else name="Name11">
                <dgm:shape xmlns:r="http://schemas.openxmlformats.org/officeDocument/2006/relationships" rot="90" type="rect" r:blip="">
                  <dgm:adjLst/>
                </dgm:shape>
              </dgm:else>
            </dgm:choos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2" fact="NaN" max="NaN"/>
            </dgm:ruleLst>
          </dgm:layoutNode>
          <dgm:layoutNode name="level2hierChild">
            <dgm:choose name="Name12">
              <dgm:if name="Name13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4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forEach name="repeat" axis="ch">
              <dgm:forEach name="Name15" axis="self" ptType="parTrans" cnt="1">
                <dgm:layoutNode name="conn2-1">
                  <dgm:choose name="Name16">
                    <dgm:if name="Name17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  <dgm:param type="connRout" val="bend"/>
                      </dgm:alg>
                    </dgm:if>
                    <dgm:else name="Name18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  <dgm:param type="connRout" val="bend"/>
                      </dgm:alg>
                    </dgm:else>
                  </dgm:choose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9" axis="self" ptType="node">
                <dgm:layoutNode name="root2">
                  <dgm:choose name="Name20">
                    <dgm:if name="Name21" func="var" arg="dir" op="equ" val="norm">
                      <dgm:alg type="hierRoot">
                        <dgm:param type="hierAlign" val="lCtrCh"/>
                      </dgm:alg>
                    </dgm:if>
                    <dgm:else name="Name22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2" fact="NaN" max="NaN"/>
                    </dgm:ruleLst>
                  </dgm:layoutNode>
                  <dgm:layoutNode name="level3hierChild">
                    <dgm:choose name="Name23">
                      <dgm:if name="Name24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5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forEach name="Name26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Contact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3" Type="http://schemas.openxmlformats.org/officeDocument/2006/relationships/hyperlink" Target="#'Cover Page'!A1"/><Relationship Id="rId7" Type="http://schemas.openxmlformats.org/officeDocument/2006/relationships/hyperlink" Target="#'STEP 3. Rating Table'!A1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55.jpeg"/><Relationship Id="rId11" Type="http://schemas.openxmlformats.org/officeDocument/2006/relationships/image" Target="../media/image23.png"/><Relationship Id="rId5" Type="http://schemas.openxmlformats.org/officeDocument/2006/relationships/hyperlink" Target="#'Table of Contents'!A1"/><Relationship Id="rId10" Type="http://schemas.openxmlformats.org/officeDocument/2006/relationships/image" Target="../media/image57.jpeg"/><Relationship Id="rId4" Type="http://schemas.openxmlformats.org/officeDocument/2006/relationships/image" Target="../media/image54.jpeg"/><Relationship Id="rId9" Type="http://schemas.openxmlformats.org/officeDocument/2006/relationships/hyperlink" Target="#'STEP 1. Assessment Dimension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STEP 4. Scoring Table SUMMARY'!A1"/><Relationship Id="rId3" Type="http://schemas.openxmlformats.org/officeDocument/2006/relationships/image" Target="../media/image54.jpeg"/><Relationship Id="rId7" Type="http://schemas.openxmlformats.org/officeDocument/2006/relationships/image" Target="../media/image60.jpeg"/><Relationship Id="rId2" Type="http://schemas.openxmlformats.org/officeDocument/2006/relationships/hyperlink" Target="#'Cover Page'!A1"/><Relationship Id="rId1" Type="http://schemas.openxmlformats.org/officeDocument/2006/relationships/image" Target="../media/image58.jpeg"/><Relationship Id="rId6" Type="http://schemas.openxmlformats.org/officeDocument/2006/relationships/hyperlink" Target="#'Table of Contents'!A1"/><Relationship Id="rId5" Type="http://schemas.openxmlformats.org/officeDocument/2006/relationships/image" Target="../media/image59.jpeg"/><Relationship Id="rId10" Type="http://schemas.openxmlformats.org/officeDocument/2006/relationships/image" Target="../media/image23.png"/><Relationship Id="rId4" Type="http://schemas.openxmlformats.org/officeDocument/2006/relationships/hyperlink" Target="#'STEP 2. Weighting Table'!A1"/><Relationship Id="rId9" Type="http://schemas.openxmlformats.org/officeDocument/2006/relationships/image" Target="../media/image6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STEP 4. Scoring Table DETAILED'!A1"/><Relationship Id="rId13" Type="http://schemas.openxmlformats.org/officeDocument/2006/relationships/image" Target="../media/image67.jpeg"/><Relationship Id="rId3" Type="http://schemas.openxmlformats.org/officeDocument/2006/relationships/image" Target="../media/image54.jpeg"/><Relationship Id="rId7" Type="http://schemas.openxmlformats.org/officeDocument/2006/relationships/image" Target="../media/image63.jpeg"/><Relationship Id="rId12" Type="http://schemas.openxmlformats.org/officeDocument/2006/relationships/image" Target="../media/image66.emf"/><Relationship Id="rId2" Type="http://schemas.openxmlformats.org/officeDocument/2006/relationships/hyperlink" Target="#'Cover Page'!A1"/><Relationship Id="rId1" Type="http://schemas.openxmlformats.org/officeDocument/2006/relationships/image" Target="../media/image62.jpeg"/><Relationship Id="rId6" Type="http://schemas.openxmlformats.org/officeDocument/2006/relationships/hyperlink" Target="#'STEP 3. Rating Table'!A1"/><Relationship Id="rId11" Type="http://schemas.openxmlformats.org/officeDocument/2006/relationships/image" Target="../media/image65.emf"/><Relationship Id="rId5" Type="http://schemas.openxmlformats.org/officeDocument/2006/relationships/image" Target="../media/image55.jpeg"/><Relationship Id="rId10" Type="http://schemas.openxmlformats.org/officeDocument/2006/relationships/image" Target="../media/image23.png"/><Relationship Id="rId4" Type="http://schemas.openxmlformats.org/officeDocument/2006/relationships/hyperlink" Target="#'Table of Contents'!A1"/><Relationship Id="rId9" Type="http://schemas.openxmlformats.org/officeDocument/2006/relationships/image" Target="../media/image64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STEP 4. Scoring Table SUMMARY'!A1"/><Relationship Id="rId3" Type="http://schemas.openxmlformats.org/officeDocument/2006/relationships/image" Target="../media/image54.jpeg"/><Relationship Id="rId7" Type="http://schemas.openxmlformats.org/officeDocument/2006/relationships/image" Target="../media/image56.jpeg"/><Relationship Id="rId12" Type="http://schemas.openxmlformats.org/officeDocument/2006/relationships/image" Target="../media/image71.png"/><Relationship Id="rId2" Type="http://schemas.openxmlformats.org/officeDocument/2006/relationships/hyperlink" Target="#'Cover Page'!A1"/><Relationship Id="rId1" Type="http://schemas.openxmlformats.org/officeDocument/2006/relationships/image" Target="../media/image68.jpeg"/><Relationship Id="rId6" Type="http://schemas.openxmlformats.org/officeDocument/2006/relationships/hyperlink" Target="#'STEP 3. Rating Table'!A1"/><Relationship Id="rId11" Type="http://schemas.openxmlformats.org/officeDocument/2006/relationships/image" Target="../media/image70.png"/><Relationship Id="rId5" Type="http://schemas.openxmlformats.org/officeDocument/2006/relationships/image" Target="../media/image55.jpeg"/><Relationship Id="rId10" Type="http://schemas.openxmlformats.org/officeDocument/2006/relationships/image" Target="../media/image23.png"/><Relationship Id="rId4" Type="http://schemas.openxmlformats.org/officeDocument/2006/relationships/hyperlink" Target="#'Table of Contents'!A1"/><Relationship Id="rId9" Type="http://schemas.openxmlformats.org/officeDocument/2006/relationships/image" Target="../media/image69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https://citynet-ap.org/wp-content/uploads/2021/03/Toolkit-on-Localization-of-Urban-Practices_CityNet_Draft-1.pdf#page=11" TargetMode="External"/><Relationship Id="rId13" Type="http://schemas.openxmlformats.org/officeDocument/2006/relationships/hyperlink" Target="https://citynet-ap.org/wp-content/uploads/2021/03/Toolkit-on-Localization-of-Urban-Practices_CityNet_Draft-1.pdf#page=28" TargetMode="External"/><Relationship Id="rId3" Type="http://schemas.openxmlformats.org/officeDocument/2006/relationships/hyperlink" Target="#'Table of Contents'!A1"/><Relationship Id="rId7" Type="http://schemas.openxmlformats.org/officeDocument/2006/relationships/image" Target="../media/image73.png"/><Relationship Id="rId12" Type="http://schemas.openxmlformats.org/officeDocument/2006/relationships/hyperlink" Target="https://citynet-ap.org/wp-content/uploads/2021/03/Toolkit-on-Localization-of-Urban-Practices_CityNet_Draft-1.pdf#page=23" TargetMode="External"/><Relationship Id="rId2" Type="http://schemas.openxmlformats.org/officeDocument/2006/relationships/image" Target="../media/image54.jpeg"/><Relationship Id="rId1" Type="http://schemas.openxmlformats.org/officeDocument/2006/relationships/image" Target="../media/image72.jpeg"/><Relationship Id="rId6" Type="http://schemas.openxmlformats.org/officeDocument/2006/relationships/hyperlink" Target="https://citynet-ap.org/wp-content/uploads/2021/03/Toolkit-on-Localization-of-Urban-Practices_CityNet_Draft-1.pdf#page=10" TargetMode="External"/><Relationship Id="rId11" Type="http://schemas.openxmlformats.org/officeDocument/2006/relationships/image" Target="../media/image75.png"/><Relationship Id="rId5" Type="http://schemas.openxmlformats.org/officeDocument/2006/relationships/image" Target="../media/image23.png"/><Relationship Id="rId15" Type="http://schemas.openxmlformats.org/officeDocument/2006/relationships/image" Target="../media/image71.png"/><Relationship Id="rId10" Type="http://schemas.openxmlformats.org/officeDocument/2006/relationships/hyperlink" Target="https://citynet-ap.org/wp-content/uploads/2021/03/Toolkit-on-Localization-of-Urban-Practices_CityNet_Draft-1.pdf#page=21" TargetMode="External"/><Relationship Id="rId4" Type="http://schemas.openxmlformats.org/officeDocument/2006/relationships/image" Target="../media/image55.jpeg"/><Relationship Id="rId9" Type="http://schemas.openxmlformats.org/officeDocument/2006/relationships/image" Target="../media/image74.png"/><Relationship Id="rId14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Table of Contents'!A1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STEP 4. Scoring Table SUMMARY'!A1"/><Relationship Id="rId3" Type="http://schemas.openxmlformats.org/officeDocument/2006/relationships/image" Target="../media/image10.jpeg"/><Relationship Id="rId7" Type="http://schemas.openxmlformats.org/officeDocument/2006/relationships/image" Target="../media/image12.jpeg"/><Relationship Id="rId2" Type="http://schemas.openxmlformats.org/officeDocument/2006/relationships/hyperlink" Target="#'STEP 1. Assessment Dimensions'!A1"/><Relationship Id="rId1" Type="http://schemas.openxmlformats.org/officeDocument/2006/relationships/image" Target="../media/image9.jpeg"/><Relationship Id="rId6" Type="http://schemas.openxmlformats.org/officeDocument/2006/relationships/hyperlink" Target="#'STEP 3. Rating Table'!A1"/><Relationship Id="rId5" Type="http://schemas.openxmlformats.org/officeDocument/2006/relationships/image" Target="../media/image11.jpeg"/><Relationship Id="rId10" Type="http://schemas.openxmlformats.org/officeDocument/2006/relationships/hyperlink" Target="#Contact!A1"/><Relationship Id="rId4" Type="http://schemas.openxmlformats.org/officeDocument/2006/relationships/hyperlink" Target="#'STEP 2. Weighting Table'!A1"/><Relationship Id="rId9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STEP 1. Institutional Framework'!A1"/><Relationship Id="rId13" Type="http://schemas.openxmlformats.org/officeDocument/2006/relationships/image" Target="../media/image20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15.jpeg"/><Relationship Id="rId21" Type="http://schemas.openxmlformats.org/officeDocument/2006/relationships/image" Target="../media/image26.png"/><Relationship Id="rId7" Type="http://schemas.openxmlformats.org/officeDocument/2006/relationships/image" Target="../media/image17.jpeg"/><Relationship Id="rId12" Type="http://schemas.openxmlformats.org/officeDocument/2006/relationships/hyperlink" Target="#'STEP 1. Project Environment'!A1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2" Type="http://schemas.openxmlformats.org/officeDocument/2006/relationships/hyperlink" Target="#'Cover Page'!A1"/><Relationship Id="rId16" Type="http://schemas.openxmlformats.org/officeDocument/2006/relationships/hyperlink" Target="#'STEP 1. Stakeholders'!A1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14.jpeg"/><Relationship Id="rId6" Type="http://schemas.openxmlformats.org/officeDocument/2006/relationships/hyperlink" Target="#'Table of Contents'!A1"/><Relationship Id="rId11" Type="http://schemas.openxmlformats.org/officeDocument/2006/relationships/image" Target="../media/image19.png"/><Relationship Id="rId24" Type="http://schemas.openxmlformats.org/officeDocument/2006/relationships/image" Target="../media/image29.png"/><Relationship Id="rId5" Type="http://schemas.openxmlformats.org/officeDocument/2006/relationships/image" Target="../media/image16.jpe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10" Type="http://schemas.openxmlformats.org/officeDocument/2006/relationships/hyperlink" Target="#'STEP 1. Nature of the Project'!A1"/><Relationship Id="rId19" Type="http://schemas.openxmlformats.org/officeDocument/2006/relationships/image" Target="../media/image24.png"/><Relationship Id="rId4" Type="http://schemas.openxmlformats.org/officeDocument/2006/relationships/hyperlink" Target="#'STEP 2. Weighting Table'!A1"/><Relationship Id="rId9" Type="http://schemas.openxmlformats.org/officeDocument/2006/relationships/image" Target="../media/image18.png"/><Relationship Id="rId14" Type="http://schemas.openxmlformats.org/officeDocument/2006/relationships/hyperlink" Target="#'STEP 1. Resources'!A1"/><Relationship Id="rId22" Type="http://schemas.openxmlformats.org/officeDocument/2006/relationships/image" Target="../media/image27.png"/><Relationship Id="rId27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EP 3. Rating Table'!A1"/><Relationship Id="rId13" Type="http://schemas.openxmlformats.org/officeDocument/2006/relationships/diagramQuickStyle" Target="../diagrams/quickStyle1.xml"/><Relationship Id="rId3" Type="http://schemas.openxmlformats.org/officeDocument/2006/relationships/image" Target="../media/image37.jpeg"/><Relationship Id="rId7" Type="http://schemas.openxmlformats.org/officeDocument/2006/relationships/image" Target="../media/image39.jpeg"/><Relationship Id="rId12" Type="http://schemas.openxmlformats.org/officeDocument/2006/relationships/diagramLayout" Target="../diagrams/layout1.xml"/><Relationship Id="rId2" Type="http://schemas.openxmlformats.org/officeDocument/2006/relationships/hyperlink" Target="#'Cover Page'!A1"/><Relationship Id="rId16" Type="http://schemas.openxmlformats.org/officeDocument/2006/relationships/image" Target="../media/image41.jpeg"/><Relationship Id="rId1" Type="http://schemas.openxmlformats.org/officeDocument/2006/relationships/image" Target="../media/image36.jpeg"/><Relationship Id="rId6" Type="http://schemas.openxmlformats.org/officeDocument/2006/relationships/hyperlink" Target="#'STEP 2. Weighting Table'!A1"/><Relationship Id="rId11" Type="http://schemas.openxmlformats.org/officeDocument/2006/relationships/diagramData" Target="../diagrams/data1.xml"/><Relationship Id="rId5" Type="http://schemas.openxmlformats.org/officeDocument/2006/relationships/image" Target="../media/image38.jpeg"/><Relationship Id="rId15" Type="http://schemas.microsoft.com/office/2007/relationships/diagramDrawing" Target="../diagrams/drawing1.xml"/><Relationship Id="rId10" Type="http://schemas.openxmlformats.org/officeDocument/2006/relationships/image" Target="../media/image23.png"/><Relationship Id="rId4" Type="http://schemas.openxmlformats.org/officeDocument/2006/relationships/hyperlink" Target="#'STEP 1. Assessment Dimensions'!A1"/><Relationship Id="rId9" Type="http://schemas.openxmlformats.org/officeDocument/2006/relationships/image" Target="../media/image40.jpeg"/><Relationship Id="rId14" Type="http://schemas.openxmlformats.org/officeDocument/2006/relationships/diagramColors" Target="../diagrams/colors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STEP 3. Rating Table'!A1"/><Relationship Id="rId3" Type="http://schemas.openxmlformats.org/officeDocument/2006/relationships/image" Target="../media/image43.jpeg"/><Relationship Id="rId7" Type="http://schemas.openxmlformats.org/officeDocument/2006/relationships/image" Target="../media/image45.jpeg"/><Relationship Id="rId2" Type="http://schemas.openxmlformats.org/officeDocument/2006/relationships/hyperlink" Target="#'Cover Page'!A1"/><Relationship Id="rId1" Type="http://schemas.openxmlformats.org/officeDocument/2006/relationships/image" Target="../media/image36.jpeg"/><Relationship Id="rId6" Type="http://schemas.openxmlformats.org/officeDocument/2006/relationships/hyperlink" Target="#'STEP 2. Weighting Table'!A1"/><Relationship Id="rId11" Type="http://schemas.openxmlformats.org/officeDocument/2006/relationships/image" Target="../media/image47.jpeg"/><Relationship Id="rId5" Type="http://schemas.openxmlformats.org/officeDocument/2006/relationships/image" Target="../media/image44.jpeg"/><Relationship Id="rId10" Type="http://schemas.openxmlformats.org/officeDocument/2006/relationships/image" Target="../media/image23.png"/><Relationship Id="rId4" Type="http://schemas.openxmlformats.org/officeDocument/2006/relationships/hyperlink" Target="#'STEP 1. Assessment Dimensions'!A1"/><Relationship Id="rId9" Type="http://schemas.openxmlformats.org/officeDocument/2006/relationships/image" Target="../media/image4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STEP 3. Rating Table'!A1"/><Relationship Id="rId3" Type="http://schemas.openxmlformats.org/officeDocument/2006/relationships/image" Target="../media/image43.jpeg"/><Relationship Id="rId7" Type="http://schemas.openxmlformats.org/officeDocument/2006/relationships/image" Target="../media/image45.jpeg"/><Relationship Id="rId2" Type="http://schemas.openxmlformats.org/officeDocument/2006/relationships/hyperlink" Target="#'Cover Page'!A1"/><Relationship Id="rId1" Type="http://schemas.openxmlformats.org/officeDocument/2006/relationships/image" Target="../media/image36.jpeg"/><Relationship Id="rId6" Type="http://schemas.openxmlformats.org/officeDocument/2006/relationships/hyperlink" Target="#'STEP 2. Weighting Table'!A1"/><Relationship Id="rId11" Type="http://schemas.openxmlformats.org/officeDocument/2006/relationships/image" Target="../media/image49.jpeg"/><Relationship Id="rId5" Type="http://schemas.openxmlformats.org/officeDocument/2006/relationships/image" Target="../media/image44.jpeg"/><Relationship Id="rId10" Type="http://schemas.openxmlformats.org/officeDocument/2006/relationships/image" Target="../media/image23.png"/><Relationship Id="rId4" Type="http://schemas.openxmlformats.org/officeDocument/2006/relationships/hyperlink" Target="#'STEP 1. Assessment Dimensions'!A1"/><Relationship Id="rId9" Type="http://schemas.openxmlformats.org/officeDocument/2006/relationships/image" Target="../media/image4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STEP 3. Rating Table'!A1"/><Relationship Id="rId13" Type="http://schemas.openxmlformats.org/officeDocument/2006/relationships/diagramQuickStyle" Target="../diagrams/quickStyle2.xml"/><Relationship Id="rId3" Type="http://schemas.openxmlformats.org/officeDocument/2006/relationships/image" Target="../media/image43.jpeg"/><Relationship Id="rId7" Type="http://schemas.openxmlformats.org/officeDocument/2006/relationships/image" Target="../media/image45.jpeg"/><Relationship Id="rId12" Type="http://schemas.openxmlformats.org/officeDocument/2006/relationships/diagramLayout" Target="../diagrams/layout2.xml"/><Relationship Id="rId2" Type="http://schemas.openxmlformats.org/officeDocument/2006/relationships/hyperlink" Target="#'Cover Page'!A1"/><Relationship Id="rId16" Type="http://schemas.openxmlformats.org/officeDocument/2006/relationships/image" Target="../media/image50.jpeg"/><Relationship Id="rId1" Type="http://schemas.openxmlformats.org/officeDocument/2006/relationships/image" Target="../media/image36.jpeg"/><Relationship Id="rId6" Type="http://schemas.openxmlformats.org/officeDocument/2006/relationships/hyperlink" Target="#'STEP 2. Weighting Table'!A1"/><Relationship Id="rId11" Type="http://schemas.openxmlformats.org/officeDocument/2006/relationships/diagramData" Target="../diagrams/data2.xml"/><Relationship Id="rId5" Type="http://schemas.openxmlformats.org/officeDocument/2006/relationships/image" Target="../media/image44.jpeg"/><Relationship Id="rId15" Type="http://schemas.microsoft.com/office/2007/relationships/diagramDrawing" Target="../diagrams/drawing2.xml"/><Relationship Id="rId10" Type="http://schemas.openxmlformats.org/officeDocument/2006/relationships/image" Target="../media/image23.png"/><Relationship Id="rId4" Type="http://schemas.openxmlformats.org/officeDocument/2006/relationships/hyperlink" Target="#'STEP 1. Assessment Dimensions'!A1"/><Relationship Id="rId9" Type="http://schemas.openxmlformats.org/officeDocument/2006/relationships/image" Target="../media/image46.jpeg"/><Relationship Id="rId14" Type="http://schemas.openxmlformats.org/officeDocument/2006/relationships/diagramColors" Target="../diagrams/colors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EP 3. Rating Table'!A1"/><Relationship Id="rId3" Type="http://schemas.openxmlformats.org/officeDocument/2006/relationships/image" Target="../media/image43.jpeg"/><Relationship Id="rId7" Type="http://schemas.openxmlformats.org/officeDocument/2006/relationships/image" Target="../media/image45.jpeg"/><Relationship Id="rId2" Type="http://schemas.openxmlformats.org/officeDocument/2006/relationships/hyperlink" Target="#'Cover Page'!A1"/><Relationship Id="rId1" Type="http://schemas.openxmlformats.org/officeDocument/2006/relationships/image" Target="../media/image36.jpeg"/><Relationship Id="rId6" Type="http://schemas.openxmlformats.org/officeDocument/2006/relationships/hyperlink" Target="#'STEP 2. Weighting Table'!A1"/><Relationship Id="rId11" Type="http://schemas.openxmlformats.org/officeDocument/2006/relationships/image" Target="../media/image51.jpeg"/><Relationship Id="rId5" Type="http://schemas.openxmlformats.org/officeDocument/2006/relationships/image" Target="../media/image44.jpeg"/><Relationship Id="rId10" Type="http://schemas.openxmlformats.org/officeDocument/2006/relationships/image" Target="../media/image23.png"/><Relationship Id="rId4" Type="http://schemas.openxmlformats.org/officeDocument/2006/relationships/hyperlink" Target="#'STEP 1. Assessment Dimensions'!A1"/><Relationship Id="rId9" Type="http://schemas.openxmlformats.org/officeDocument/2006/relationships/image" Target="../media/image4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601266</xdr:colOff>
      <xdr:row>41</xdr:row>
      <xdr:rowOff>50453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87891" cy="7860953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392204</xdr:colOff>
      <xdr:row>40</xdr:row>
      <xdr:rowOff>46055</xdr:rowOff>
    </xdr:from>
    <xdr:to>
      <xdr:col>10</xdr:col>
      <xdr:colOff>432635</xdr:colOff>
      <xdr:row>46</xdr:row>
      <xdr:rowOff>103899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525" y="7666055"/>
          <a:ext cx="5551324" cy="120084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52997</xdr:colOff>
      <xdr:row>47</xdr:row>
      <xdr:rowOff>41822</xdr:rowOff>
    </xdr:from>
    <xdr:to>
      <xdr:col>8</xdr:col>
      <xdr:colOff>164986</xdr:colOff>
      <xdr:row>51</xdr:row>
      <xdr:rowOff>166687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1872" y="8995322"/>
          <a:ext cx="2540864" cy="8868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372036</xdr:colOff>
      <xdr:row>9</xdr:row>
      <xdr:rowOff>61772</xdr:rowOff>
    </xdr:from>
    <xdr:to>
      <xdr:col>18</xdr:col>
      <xdr:colOff>1533328</xdr:colOff>
      <xdr:row>31</xdr:row>
      <xdr:rowOff>211510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9411" y="1990585"/>
          <a:ext cx="8757480" cy="5257519"/>
        </a:xfrm>
        <a:prstGeom prst="rect">
          <a:avLst/>
        </a:prstGeom>
      </xdr:spPr>
    </xdr:pic>
    <xdr:clientData/>
  </xdr:twoCellAnchor>
  <xdr:twoCellAnchor editAs="oneCell">
    <xdr:from>
      <xdr:col>3</xdr:col>
      <xdr:colOff>1750239</xdr:colOff>
      <xdr:row>0</xdr:row>
      <xdr:rowOff>0</xdr:rowOff>
    </xdr:from>
    <xdr:to>
      <xdr:col>6</xdr:col>
      <xdr:colOff>468487</xdr:colOff>
      <xdr:row>6</xdr:row>
      <xdr:rowOff>52540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7614" y="0"/>
          <a:ext cx="3135467" cy="1195540"/>
        </a:xfrm>
        <a:prstGeom prst="rect">
          <a:avLst/>
        </a:prstGeom>
      </xdr:spPr>
    </xdr:pic>
    <xdr:clientData/>
  </xdr:twoCellAnchor>
  <xdr:twoCellAnchor editAs="oneCell">
    <xdr:from>
      <xdr:col>1</xdr:col>
      <xdr:colOff>86857</xdr:colOff>
      <xdr:row>1</xdr:row>
      <xdr:rowOff>11206</xdr:rowOff>
    </xdr:from>
    <xdr:to>
      <xdr:col>4</xdr:col>
      <xdr:colOff>195275</xdr:colOff>
      <xdr:row>3</xdr:row>
      <xdr:rowOff>44734</xdr:rowOff>
    </xdr:to>
    <xdr:pic>
      <xdr:nvPicPr>
        <xdr:cNvPr id="10" name="Pictur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20" y="201706"/>
          <a:ext cx="7311699" cy="414528"/>
        </a:xfrm>
        <a:prstGeom prst="rect">
          <a:avLst/>
        </a:prstGeom>
      </xdr:spPr>
    </xdr:pic>
    <xdr:clientData/>
  </xdr:twoCellAnchor>
  <xdr:twoCellAnchor editAs="oneCell">
    <xdr:from>
      <xdr:col>2</xdr:col>
      <xdr:colOff>2143049</xdr:colOff>
      <xdr:row>3</xdr:row>
      <xdr:rowOff>145677</xdr:rowOff>
    </xdr:from>
    <xdr:to>
      <xdr:col>2</xdr:col>
      <xdr:colOff>4362795</xdr:colOff>
      <xdr:row>5</xdr:row>
      <xdr:rowOff>93625</xdr:rowOff>
    </xdr:to>
    <xdr:pic>
      <xdr:nvPicPr>
        <xdr:cNvPr id="11" name="Pictur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674" y="717177"/>
          <a:ext cx="2219746" cy="328948"/>
        </a:xfrm>
        <a:prstGeom prst="rect">
          <a:avLst/>
        </a:prstGeom>
      </xdr:spPr>
    </xdr:pic>
    <xdr:clientData/>
  </xdr:twoCellAnchor>
  <xdr:twoCellAnchor editAs="oneCell">
    <xdr:from>
      <xdr:col>2</xdr:col>
      <xdr:colOff>4625728</xdr:colOff>
      <xdr:row>3</xdr:row>
      <xdr:rowOff>145031</xdr:rowOff>
    </xdr:from>
    <xdr:to>
      <xdr:col>4</xdr:col>
      <xdr:colOff>172862</xdr:colOff>
      <xdr:row>5</xdr:row>
      <xdr:rowOff>90154</xdr:rowOff>
    </xdr:to>
    <xdr:pic>
      <xdr:nvPicPr>
        <xdr:cNvPr id="2" name="Picture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5353" y="716531"/>
          <a:ext cx="2250353" cy="326123"/>
        </a:xfrm>
        <a:prstGeom prst="rect">
          <a:avLst/>
        </a:prstGeom>
      </xdr:spPr>
    </xdr:pic>
    <xdr:clientData/>
  </xdr:twoCellAnchor>
  <xdr:twoCellAnchor editAs="oneCell">
    <xdr:from>
      <xdr:col>1</xdr:col>
      <xdr:colOff>86127</xdr:colOff>
      <xdr:row>3</xdr:row>
      <xdr:rowOff>147671</xdr:rowOff>
    </xdr:from>
    <xdr:to>
      <xdr:col>2</xdr:col>
      <xdr:colOff>1857591</xdr:colOff>
      <xdr:row>5</xdr:row>
      <xdr:rowOff>94074</xdr:rowOff>
    </xdr:to>
    <xdr:pic>
      <xdr:nvPicPr>
        <xdr:cNvPr id="4" name="Pictur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90" y="719171"/>
          <a:ext cx="2271526" cy="327403"/>
        </a:xfrm>
        <a:prstGeom prst="rect">
          <a:avLst/>
        </a:prstGeom>
      </xdr:spPr>
    </xdr:pic>
    <xdr:clientData/>
  </xdr:twoCellAnchor>
  <xdr:twoCellAnchor editAs="oneCell">
    <xdr:from>
      <xdr:col>16</xdr:col>
      <xdr:colOff>130966</xdr:colOff>
      <xdr:row>0</xdr:row>
      <xdr:rowOff>119063</xdr:rowOff>
    </xdr:from>
    <xdr:to>
      <xdr:col>18</xdr:col>
      <xdr:colOff>1402489</xdr:colOff>
      <xdr:row>5</xdr:row>
      <xdr:rowOff>154677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47" y="119063"/>
          <a:ext cx="2188305" cy="988114"/>
        </a:xfrm>
        <a:prstGeom prst="rect">
          <a:avLst/>
        </a:prstGeom>
      </xdr:spPr>
    </xdr:pic>
    <xdr:clientData/>
  </xdr:twoCellAnchor>
  <xdr:twoCellAnchor>
    <xdr:from>
      <xdr:col>7</xdr:col>
      <xdr:colOff>152400</xdr:colOff>
      <xdr:row>12</xdr:row>
      <xdr:rowOff>180975</xdr:rowOff>
    </xdr:from>
    <xdr:to>
      <xdr:col>10</xdr:col>
      <xdr:colOff>485775</xdr:colOff>
      <xdr:row>13</xdr:row>
      <xdr:rowOff>219075</xdr:rowOff>
    </xdr:to>
    <xdr:sp macro="" textlink="">
      <xdr:nvSpPr>
        <xdr:cNvPr id="5" name="TextBox 4"/>
        <xdr:cNvSpPr txBox="1"/>
      </xdr:nvSpPr>
      <xdr:spPr>
        <a:xfrm>
          <a:off x="10848975" y="3057525"/>
          <a:ext cx="2162175" cy="276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1.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Төслийн мөн чанар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190500</xdr:colOff>
      <xdr:row>16</xdr:row>
      <xdr:rowOff>152400</xdr:rowOff>
    </xdr:from>
    <xdr:to>
      <xdr:col>10</xdr:col>
      <xdr:colOff>523875</xdr:colOff>
      <xdr:row>17</xdr:row>
      <xdr:rowOff>161925</xdr:rowOff>
    </xdr:to>
    <xdr:sp macro="" textlink="">
      <xdr:nvSpPr>
        <xdr:cNvPr id="14" name="TextBox 13"/>
        <xdr:cNvSpPr txBox="1"/>
      </xdr:nvSpPr>
      <xdr:spPr>
        <a:xfrm>
          <a:off x="10887075" y="3943350"/>
          <a:ext cx="2162175" cy="276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2. Оролцогчид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219075</xdr:colOff>
      <xdr:row>20</xdr:row>
      <xdr:rowOff>9525</xdr:rowOff>
    </xdr:from>
    <xdr:to>
      <xdr:col>10</xdr:col>
      <xdr:colOff>552450</xdr:colOff>
      <xdr:row>21</xdr:row>
      <xdr:rowOff>85725</xdr:rowOff>
    </xdr:to>
    <xdr:sp macro="" textlink="">
      <xdr:nvSpPr>
        <xdr:cNvPr id="15" name="TextBox 14"/>
        <xdr:cNvSpPr txBox="1"/>
      </xdr:nvSpPr>
      <xdr:spPr>
        <a:xfrm>
          <a:off x="10915650" y="4781550"/>
          <a:ext cx="2162175" cy="276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3. Нөөц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257175</xdr:colOff>
      <xdr:row>23</xdr:row>
      <xdr:rowOff>133350</xdr:rowOff>
    </xdr:from>
    <xdr:to>
      <xdr:col>10</xdr:col>
      <xdr:colOff>590550</xdr:colOff>
      <xdr:row>24</xdr:row>
      <xdr:rowOff>171450</xdr:rowOff>
    </xdr:to>
    <xdr:sp macro="" textlink="">
      <xdr:nvSpPr>
        <xdr:cNvPr id="17" name="TextBox 16"/>
        <xdr:cNvSpPr txBox="1"/>
      </xdr:nvSpPr>
      <xdr:spPr>
        <a:xfrm>
          <a:off x="10953750" y="5610225"/>
          <a:ext cx="2162175" cy="276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4.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Институцийн хүрээ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219075</xdr:colOff>
      <xdr:row>27</xdr:row>
      <xdr:rowOff>85725</xdr:rowOff>
    </xdr:from>
    <xdr:to>
      <xdr:col>10</xdr:col>
      <xdr:colOff>552450</xdr:colOff>
      <xdr:row>28</xdr:row>
      <xdr:rowOff>95250</xdr:rowOff>
    </xdr:to>
    <xdr:sp macro="" textlink="">
      <xdr:nvSpPr>
        <xdr:cNvPr id="18" name="TextBox 17"/>
        <xdr:cNvSpPr txBox="1"/>
      </xdr:nvSpPr>
      <xdr:spPr>
        <a:xfrm>
          <a:off x="10915650" y="6477000"/>
          <a:ext cx="2162175" cy="276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5.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Төслийн орчин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219075</xdr:colOff>
      <xdr:row>10</xdr:row>
      <xdr:rowOff>66675</xdr:rowOff>
    </xdr:from>
    <xdr:to>
      <xdr:col>9</xdr:col>
      <xdr:colOff>552450</xdr:colOff>
      <xdr:row>11</xdr:row>
      <xdr:rowOff>142875</xdr:rowOff>
    </xdr:to>
    <xdr:sp macro="" textlink="">
      <xdr:nvSpPr>
        <xdr:cNvPr id="19" name="TextBox 18"/>
        <xdr:cNvSpPr txBox="1"/>
      </xdr:nvSpPr>
      <xdr:spPr>
        <a:xfrm>
          <a:off x="10306050" y="2476500"/>
          <a:ext cx="2162175" cy="276225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</a:t>
          </a:r>
          <a:r>
            <a:rPr lang="mn-MN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Гол хэмжигдэхүүн</a:t>
          </a:r>
          <a:endParaRPr lang="en-US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361950</xdr:colOff>
      <xdr:row>29</xdr:row>
      <xdr:rowOff>171450</xdr:rowOff>
    </xdr:from>
    <xdr:to>
      <xdr:col>10</xdr:col>
      <xdr:colOff>85725</xdr:colOff>
      <xdr:row>31</xdr:row>
      <xdr:rowOff>9525</xdr:rowOff>
    </xdr:to>
    <xdr:sp macro="" textlink="">
      <xdr:nvSpPr>
        <xdr:cNvPr id="20" name="TextBox 19"/>
        <xdr:cNvSpPr txBox="1"/>
      </xdr:nvSpPr>
      <xdr:spPr>
        <a:xfrm>
          <a:off x="10448925" y="7067550"/>
          <a:ext cx="2162175" cy="276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Нийт 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(100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тай тэнцүү байх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9525</xdr:colOff>
      <xdr:row>10</xdr:row>
      <xdr:rowOff>85725</xdr:rowOff>
    </xdr:from>
    <xdr:to>
      <xdr:col>18</xdr:col>
      <xdr:colOff>95250</xdr:colOff>
      <xdr:row>11</xdr:row>
      <xdr:rowOff>190499</xdr:rowOff>
    </xdr:to>
    <xdr:sp macro="" textlink="">
      <xdr:nvSpPr>
        <xdr:cNvPr id="21" name="TextBox 20"/>
        <xdr:cNvSpPr txBox="1"/>
      </xdr:nvSpPr>
      <xdr:spPr>
        <a:xfrm>
          <a:off x="14363700" y="2495550"/>
          <a:ext cx="2828925" cy="304799"/>
        </a:xfrm>
        <a:prstGeom prst="rect">
          <a:avLst/>
        </a:prstGeom>
        <a:solidFill>
          <a:srgbClr val="00336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Төвшинд</a:t>
          </a:r>
          <a:r>
            <a:rPr lang="mn-MN" sz="1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эзлэх хувь санал болгох </a:t>
          </a:r>
          <a:endParaRPr lang="en-US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3927925</xdr:colOff>
      <xdr:row>0</xdr:row>
      <xdr:rowOff>0</xdr:rowOff>
    </xdr:from>
    <xdr:to>
      <xdr:col>3</xdr:col>
      <xdr:colOff>7063392</xdr:colOff>
      <xdr:row>6</xdr:row>
      <xdr:rowOff>52540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69" y="0"/>
          <a:ext cx="3135467" cy="119554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71435</xdr:colOff>
      <xdr:row>1</xdr:row>
      <xdr:rowOff>11903</xdr:rowOff>
    </xdr:from>
    <xdr:to>
      <xdr:col>3</xdr:col>
      <xdr:colOff>4227978</xdr:colOff>
      <xdr:row>3</xdr:row>
      <xdr:rowOff>45431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3" y="202403"/>
          <a:ext cx="7311699" cy="4145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95245</xdr:colOff>
      <xdr:row>3</xdr:row>
      <xdr:rowOff>166686</xdr:rowOff>
    </xdr:from>
    <xdr:to>
      <xdr:col>2</xdr:col>
      <xdr:colOff>2040992</xdr:colOff>
      <xdr:row>5</xdr:row>
      <xdr:rowOff>112810</xdr:rowOff>
    </xdr:to>
    <xdr:pic>
      <xdr:nvPicPr>
        <xdr:cNvPr id="6" name="Pictur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3" y="738186"/>
          <a:ext cx="2255309" cy="327124"/>
        </a:xfrm>
        <a:prstGeom prst="rect">
          <a:avLst/>
        </a:prstGeom>
      </xdr:spPr>
    </xdr:pic>
    <xdr:clientData/>
  </xdr:twoCellAnchor>
  <xdr:twoCellAnchor editAs="oneCell">
    <xdr:from>
      <xdr:col>2</xdr:col>
      <xdr:colOff>2316608</xdr:colOff>
      <xdr:row>3</xdr:row>
      <xdr:rowOff>154780</xdr:rowOff>
    </xdr:from>
    <xdr:to>
      <xdr:col>3</xdr:col>
      <xdr:colOff>1690760</xdr:colOff>
      <xdr:row>5</xdr:row>
      <xdr:rowOff>102728</xdr:rowOff>
    </xdr:to>
    <xdr:pic>
      <xdr:nvPicPr>
        <xdr:cNvPr id="7" name="Pictur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358" y="726280"/>
          <a:ext cx="2219746" cy="328948"/>
        </a:xfrm>
        <a:prstGeom prst="rect">
          <a:avLst/>
        </a:prstGeom>
      </xdr:spPr>
    </xdr:pic>
    <xdr:clientData/>
  </xdr:twoCellAnchor>
  <xdr:twoCellAnchor editAs="oneCell">
    <xdr:from>
      <xdr:col>3</xdr:col>
      <xdr:colOff>1958932</xdr:colOff>
      <xdr:row>3</xdr:row>
      <xdr:rowOff>151497</xdr:rowOff>
    </xdr:from>
    <xdr:to>
      <xdr:col>3</xdr:col>
      <xdr:colOff>4191542</xdr:colOff>
      <xdr:row>5</xdr:row>
      <xdr:rowOff>100006</xdr:rowOff>
    </xdr:to>
    <xdr:pic>
      <xdr:nvPicPr>
        <xdr:cNvPr id="8" name="Pictur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276" y="722997"/>
          <a:ext cx="2232610" cy="329509"/>
        </a:xfrm>
        <a:prstGeom prst="rect">
          <a:avLst/>
        </a:prstGeom>
      </xdr:spPr>
    </xdr:pic>
    <xdr:clientData/>
  </xdr:twoCellAnchor>
  <xdr:twoCellAnchor editAs="oneCell">
    <xdr:from>
      <xdr:col>8</xdr:col>
      <xdr:colOff>333366</xdr:colOff>
      <xdr:row>0</xdr:row>
      <xdr:rowOff>95252</xdr:rowOff>
    </xdr:from>
    <xdr:to>
      <xdr:col>11</xdr:col>
      <xdr:colOff>461890</xdr:colOff>
      <xdr:row>5</xdr:row>
      <xdr:rowOff>130866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3460" y="95252"/>
          <a:ext cx="2188305" cy="9881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6010388</xdr:colOff>
      <xdr:row>0</xdr:row>
      <xdr:rowOff>4535</xdr:rowOff>
    </xdr:from>
    <xdr:to>
      <xdr:col>5</xdr:col>
      <xdr:colOff>1014452</xdr:colOff>
      <xdr:row>6</xdr:row>
      <xdr:rowOff>11906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4357" y="4535"/>
          <a:ext cx="3136033" cy="115037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35715</xdr:colOff>
      <xdr:row>1</xdr:row>
      <xdr:rowOff>35719</xdr:rowOff>
    </xdr:from>
    <xdr:to>
      <xdr:col>3</xdr:col>
      <xdr:colOff>6394914</xdr:colOff>
      <xdr:row>3</xdr:row>
      <xdr:rowOff>69247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4" y="226219"/>
          <a:ext cx="7311699" cy="414528"/>
        </a:xfrm>
        <a:prstGeom prst="rect">
          <a:avLst/>
        </a:prstGeom>
      </xdr:spPr>
    </xdr:pic>
    <xdr:clientData/>
  </xdr:twoCellAnchor>
  <xdr:twoCellAnchor editAs="oneCell">
    <xdr:from>
      <xdr:col>3</xdr:col>
      <xdr:colOff>1606205</xdr:colOff>
      <xdr:row>3</xdr:row>
      <xdr:rowOff>146277</xdr:rowOff>
    </xdr:from>
    <xdr:to>
      <xdr:col>3</xdr:col>
      <xdr:colOff>3825951</xdr:colOff>
      <xdr:row>5</xdr:row>
      <xdr:rowOff>94225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174" y="717777"/>
          <a:ext cx="2219746" cy="328948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</xdr:row>
      <xdr:rowOff>150814</xdr:rowOff>
    </xdr:from>
    <xdr:to>
      <xdr:col>3</xdr:col>
      <xdr:colOff>1364189</xdr:colOff>
      <xdr:row>5</xdr:row>
      <xdr:rowOff>95937</xdr:rowOff>
    </xdr:to>
    <xdr:pic>
      <xdr:nvPicPr>
        <xdr:cNvPr id="5" name="Picture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05" y="722314"/>
          <a:ext cx="2250353" cy="326123"/>
        </a:xfrm>
        <a:prstGeom prst="rect">
          <a:avLst/>
        </a:prstGeom>
      </xdr:spPr>
    </xdr:pic>
    <xdr:clientData/>
  </xdr:twoCellAnchor>
  <xdr:twoCellAnchor editAs="oneCell">
    <xdr:from>
      <xdr:col>3</xdr:col>
      <xdr:colOff>4119557</xdr:colOff>
      <xdr:row>3</xdr:row>
      <xdr:rowOff>142876</xdr:rowOff>
    </xdr:from>
    <xdr:to>
      <xdr:col>3</xdr:col>
      <xdr:colOff>6343066</xdr:colOff>
      <xdr:row>5</xdr:row>
      <xdr:rowOff>91441</xdr:rowOff>
    </xdr:to>
    <xdr:pic>
      <xdr:nvPicPr>
        <xdr:cNvPr id="11" name="Picture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526" y="714376"/>
          <a:ext cx="2223509" cy="329565"/>
        </a:xfrm>
        <a:prstGeom prst="rect">
          <a:avLst/>
        </a:prstGeom>
      </xdr:spPr>
    </xdr:pic>
    <xdr:clientData/>
  </xdr:twoCellAnchor>
  <xdr:twoCellAnchor editAs="oneCell">
    <xdr:from>
      <xdr:col>7</xdr:col>
      <xdr:colOff>244929</xdr:colOff>
      <xdr:row>0</xdr:row>
      <xdr:rowOff>108856</xdr:rowOff>
    </xdr:from>
    <xdr:to>
      <xdr:col>9</xdr:col>
      <xdr:colOff>11162</xdr:colOff>
      <xdr:row>5</xdr:row>
      <xdr:rowOff>144470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3786" y="108856"/>
          <a:ext cx="2188305" cy="9881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266700</xdr:colOff>
          <xdr:row>10</xdr:row>
          <xdr:rowOff>266700</xdr:rowOff>
        </xdr:from>
        <xdr:to>
          <xdr:col>13</xdr:col>
          <xdr:colOff>381000</xdr:colOff>
          <xdr:row>14</xdr:row>
          <xdr:rowOff>152400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en-US" sz="28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Save &amp; Print Report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3</xdr:col>
      <xdr:colOff>0</xdr:colOff>
      <xdr:row>57</xdr:row>
      <xdr:rowOff>0</xdr:rowOff>
    </xdr:from>
    <xdr:to>
      <xdr:col>4</xdr:col>
      <xdr:colOff>228600</xdr:colOff>
      <xdr:row>63</xdr:row>
      <xdr:rowOff>133350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268325"/>
          <a:ext cx="698182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28574</xdr:colOff>
      <xdr:row>69</xdr:row>
      <xdr:rowOff>190499</xdr:rowOff>
    </xdr:from>
    <xdr:to>
      <xdr:col>4</xdr:col>
      <xdr:colOff>485774</xdr:colOff>
      <xdr:row>74</xdr:row>
      <xdr:rowOff>76200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4" y="15754349"/>
          <a:ext cx="7210425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58</xdr:row>
      <xdr:rowOff>47625</xdr:rowOff>
    </xdr:from>
    <xdr:to>
      <xdr:col>2</xdr:col>
      <xdr:colOff>428625</xdr:colOff>
      <xdr:row>64</xdr:row>
      <xdr:rowOff>14789</xdr:rowOff>
    </xdr:to>
    <xdr:pic>
      <xdr:nvPicPr>
        <xdr:cNvPr id="18" name="Picture 17" descr="https://scontent.fuln2-2.fna.fbcdn.net/v/t1.15752-9/s206x206/241222360_816950508975533_4465560604120182592_n.jpg?_nc_cat=102&amp;ccb=1-5&amp;_nc_sid=aee45a&amp;_nc_ohc=085ymOC0BhgAX-WYF9e&amp;_nc_ht=scontent.fuln2-2.fna&amp;oh=288c7fa1fbad5c71ea18842f7af6c780&amp;oe=61691A1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468350"/>
          <a:ext cx="819150" cy="111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5974669</xdr:colOff>
      <xdr:row>0</xdr:row>
      <xdr:rowOff>4535</xdr:rowOff>
    </xdr:from>
    <xdr:to>
      <xdr:col>5</xdr:col>
      <xdr:colOff>978733</xdr:colOff>
      <xdr:row>6</xdr:row>
      <xdr:rowOff>23812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638" y="4535"/>
          <a:ext cx="3136033" cy="1162277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321465</xdr:colOff>
      <xdr:row>1</xdr:row>
      <xdr:rowOff>35719</xdr:rowOff>
    </xdr:from>
    <xdr:to>
      <xdr:col>3</xdr:col>
      <xdr:colOff>6359195</xdr:colOff>
      <xdr:row>3</xdr:row>
      <xdr:rowOff>69247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65" y="226219"/>
          <a:ext cx="7311699" cy="414528"/>
        </a:xfrm>
        <a:prstGeom prst="rect">
          <a:avLst/>
        </a:prstGeom>
      </xdr:spPr>
    </xdr:pic>
    <xdr:clientData/>
  </xdr:twoCellAnchor>
  <xdr:twoCellAnchor editAs="oneCell">
    <xdr:from>
      <xdr:col>3</xdr:col>
      <xdr:colOff>1499050</xdr:colOff>
      <xdr:row>3</xdr:row>
      <xdr:rowOff>146277</xdr:rowOff>
    </xdr:from>
    <xdr:to>
      <xdr:col>3</xdr:col>
      <xdr:colOff>3718796</xdr:colOff>
      <xdr:row>5</xdr:row>
      <xdr:rowOff>94225</xdr:rowOff>
    </xdr:to>
    <xdr:pic>
      <xdr:nvPicPr>
        <xdr:cNvPr id="3" name="Picture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019" y="717777"/>
          <a:ext cx="2219746" cy="328948"/>
        </a:xfrm>
        <a:prstGeom prst="rect">
          <a:avLst/>
        </a:prstGeom>
      </xdr:spPr>
    </xdr:pic>
    <xdr:clientData/>
  </xdr:twoCellAnchor>
  <xdr:twoCellAnchor editAs="oneCell">
    <xdr:from>
      <xdr:col>1</xdr:col>
      <xdr:colOff>30617</xdr:colOff>
      <xdr:row>3</xdr:row>
      <xdr:rowOff>150814</xdr:rowOff>
    </xdr:from>
    <xdr:to>
      <xdr:col>3</xdr:col>
      <xdr:colOff>1328470</xdr:colOff>
      <xdr:row>5</xdr:row>
      <xdr:rowOff>95937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86" y="722314"/>
          <a:ext cx="2250353" cy="326123"/>
        </a:xfrm>
        <a:prstGeom prst="rect">
          <a:avLst/>
        </a:prstGeom>
      </xdr:spPr>
    </xdr:pic>
    <xdr:clientData/>
  </xdr:twoCellAnchor>
  <xdr:twoCellAnchor editAs="oneCell">
    <xdr:from>
      <xdr:col>3</xdr:col>
      <xdr:colOff>4007780</xdr:colOff>
      <xdr:row>3</xdr:row>
      <xdr:rowOff>144465</xdr:rowOff>
    </xdr:from>
    <xdr:to>
      <xdr:col>3</xdr:col>
      <xdr:colOff>6270504</xdr:colOff>
      <xdr:row>5</xdr:row>
      <xdr:rowOff>99789</xdr:rowOff>
    </xdr:to>
    <xdr:pic>
      <xdr:nvPicPr>
        <xdr:cNvPr id="6" name="Picture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1749" y="715965"/>
          <a:ext cx="2262724" cy="336324"/>
        </a:xfrm>
        <a:prstGeom prst="rect">
          <a:avLst/>
        </a:prstGeom>
      </xdr:spPr>
    </xdr:pic>
    <xdr:clientData/>
  </xdr:twoCellAnchor>
  <xdr:twoCellAnchor editAs="oneCell">
    <xdr:from>
      <xdr:col>7</xdr:col>
      <xdr:colOff>358588</xdr:colOff>
      <xdr:row>0</xdr:row>
      <xdr:rowOff>100853</xdr:rowOff>
    </xdr:from>
    <xdr:to>
      <xdr:col>9</xdr:col>
      <xdr:colOff>14364</xdr:colOff>
      <xdr:row>5</xdr:row>
      <xdr:rowOff>136467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9441" y="100853"/>
          <a:ext cx="2188305" cy="98811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96</xdr:row>
      <xdr:rowOff>66675</xdr:rowOff>
    </xdr:from>
    <xdr:to>
      <xdr:col>2</xdr:col>
      <xdr:colOff>407360</xdr:colOff>
      <xdr:row>100</xdr:row>
      <xdr:rowOff>33243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8600" y="28717875"/>
          <a:ext cx="816935" cy="1109568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87</xdr:row>
      <xdr:rowOff>0</xdr:rowOff>
    </xdr:from>
    <xdr:to>
      <xdr:col>3</xdr:col>
      <xdr:colOff>6477001</xdr:colOff>
      <xdr:row>94</xdr:row>
      <xdr:rowOff>28575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6351" y="26917650"/>
          <a:ext cx="6477000" cy="13620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181428</xdr:rowOff>
    </xdr:from>
    <xdr:to>
      <xdr:col>4</xdr:col>
      <xdr:colOff>1657957</xdr:colOff>
      <xdr:row>7</xdr:row>
      <xdr:rowOff>43468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1428"/>
          <a:ext cx="3134332" cy="1195540"/>
        </a:xfrm>
        <a:prstGeom prst="rect">
          <a:avLst/>
        </a:prstGeom>
      </xdr:spPr>
    </xdr:pic>
    <xdr:clientData/>
  </xdr:twoCellAnchor>
  <xdr:twoCellAnchor editAs="oneCell">
    <xdr:from>
      <xdr:col>4</xdr:col>
      <xdr:colOff>1444055</xdr:colOff>
      <xdr:row>3</xdr:row>
      <xdr:rowOff>185397</xdr:rowOff>
    </xdr:from>
    <xdr:to>
      <xdr:col>6</xdr:col>
      <xdr:colOff>623785</xdr:colOff>
      <xdr:row>6</xdr:row>
      <xdr:rowOff>28425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734" y="756897"/>
          <a:ext cx="7316801" cy="414528"/>
        </a:xfrm>
        <a:prstGeom prst="rect">
          <a:avLst/>
        </a:prstGeom>
      </xdr:spPr>
    </xdr:pic>
    <xdr:clientData/>
  </xdr:twoCellAnchor>
  <xdr:twoCellAnchor editAs="oneCell">
    <xdr:from>
      <xdr:col>12</xdr:col>
      <xdr:colOff>148542</xdr:colOff>
      <xdr:row>4</xdr:row>
      <xdr:rowOff>132670</xdr:rowOff>
    </xdr:from>
    <xdr:to>
      <xdr:col>14</xdr:col>
      <xdr:colOff>218359</xdr:colOff>
      <xdr:row>6</xdr:row>
      <xdr:rowOff>80618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7399" y="894670"/>
          <a:ext cx="2219746" cy="328948"/>
        </a:xfrm>
        <a:prstGeom prst="rect">
          <a:avLst/>
        </a:prstGeom>
      </xdr:spPr>
    </xdr:pic>
    <xdr:clientData/>
  </xdr:twoCellAnchor>
  <xdr:twoCellAnchor>
    <xdr:from>
      <xdr:col>2</xdr:col>
      <xdr:colOff>3</xdr:colOff>
      <xdr:row>7</xdr:row>
      <xdr:rowOff>10289</xdr:rowOff>
    </xdr:from>
    <xdr:to>
      <xdr:col>29</xdr:col>
      <xdr:colOff>106099</xdr:colOff>
      <xdr:row>7</xdr:row>
      <xdr:rowOff>10289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 flipV="1">
          <a:off x="710715" y="1343789"/>
          <a:ext cx="25984788" cy="0"/>
        </a:xfrm>
        <a:prstGeom prst="line">
          <a:avLst/>
        </a:prstGeom>
        <a:ln>
          <a:solidFill>
            <a:schemeClr val="tx2">
              <a:lumMod val="40000"/>
              <a:lumOff val="6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108857</xdr:colOff>
      <xdr:row>1</xdr:row>
      <xdr:rowOff>81641</xdr:rowOff>
    </xdr:from>
    <xdr:to>
      <xdr:col>9</xdr:col>
      <xdr:colOff>1072519</xdr:colOff>
      <xdr:row>6</xdr:row>
      <xdr:rowOff>117255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2321" y="272141"/>
          <a:ext cx="2188305" cy="9881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172</xdr:row>
      <xdr:rowOff>0</xdr:rowOff>
    </xdr:from>
    <xdr:to>
      <xdr:col>3</xdr:col>
      <xdr:colOff>512670</xdr:colOff>
      <xdr:row>178</xdr:row>
      <xdr:rowOff>100626</xdr:rowOff>
    </xdr:to>
    <xdr:pic>
      <xdr:nvPicPr>
        <xdr:cNvPr id="10" name="Picture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4921031"/>
          <a:ext cx="822233" cy="1243626"/>
        </a:xfrm>
        <a:prstGeom prst="rect">
          <a:avLst/>
        </a:prstGeom>
      </xdr:spPr>
    </xdr:pic>
    <xdr:clientData/>
  </xdr:twoCellAnchor>
  <xdr:twoCellAnchor editAs="oneCell">
    <xdr:from>
      <xdr:col>4</xdr:col>
      <xdr:colOff>83344</xdr:colOff>
      <xdr:row>172</xdr:row>
      <xdr:rowOff>11906</xdr:rowOff>
    </xdr:from>
    <xdr:to>
      <xdr:col>4</xdr:col>
      <xdr:colOff>905727</xdr:colOff>
      <xdr:row>178</xdr:row>
      <xdr:rowOff>112759</xdr:rowOff>
    </xdr:to>
    <xdr:pic>
      <xdr:nvPicPr>
        <xdr:cNvPr id="11" name="Picture 10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0219" y="34932937"/>
          <a:ext cx="822383" cy="1243853"/>
        </a:xfrm>
        <a:prstGeom prst="rect">
          <a:avLst/>
        </a:prstGeom>
      </xdr:spPr>
    </xdr:pic>
    <xdr:clientData/>
  </xdr:twoCellAnchor>
  <xdr:twoCellAnchor editAs="oneCell">
    <xdr:from>
      <xdr:col>4</xdr:col>
      <xdr:colOff>1000125</xdr:colOff>
      <xdr:row>172</xdr:row>
      <xdr:rowOff>0</xdr:rowOff>
    </xdr:from>
    <xdr:to>
      <xdr:col>4</xdr:col>
      <xdr:colOff>1822358</xdr:colOff>
      <xdr:row>178</xdr:row>
      <xdr:rowOff>100626</xdr:rowOff>
    </xdr:to>
    <xdr:pic>
      <xdr:nvPicPr>
        <xdr:cNvPr id="12" name="Picture 1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34921031"/>
          <a:ext cx="822233" cy="1243626"/>
        </a:xfrm>
        <a:prstGeom prst="rect">
          <a:avLst/>
        </a:prstGeom>
      </xdr:spPr>
    </xdr:pic>
    <xdr:clientData/>
  </xdr:twoCellAnchor>
  <xdr:twoCellAnchor editAs="oneCell">
    <xdr:from>
      <xdr:col>4</xdr:col>
      <xdr:colOff>3274218</xdr:colOff>
      <xdr:row>172</xdr:row>
      <xdr:rowOff>83344</xdr:rowOff>
    </xdr:from>
    <xdr:to>
      <xdr:col>4</xdr:col>
      <xdr:colOff>4024312</xdr:colOff>
      <xdr:row>178</xdr:row>
      <xdr:rowOff>80689</xdr:rowOff>
    </xdr:to>
    <xdr:pic>
      <xdr:nvPicPr>
        <xdr:cNvPr id="13" name="Picture 12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093" y="35004375"/>
          <a:ext cx="750094" cy="1140345"/>
        </a:xfrm>
        <a:prstGeom prst="rect">
          <a:avLst/>
        </a:prstGeom>
      </xdr:spPr>
    </xdr:pic>
    <xdr:clientData/>
  </xdr:twoCellAnchor>
  <xdr:twoCellAnchor editAs="oneCell">
    <xdr:from>
      <xdr:col>4</xdr:col>
      <xdr:colOff>4738687</xdr:colOff>
      <xdr:row>172</xdr:row>
      <xdr:rowOff>59531</xdr:rowOff>
    </xdr:from>
    <xdr:to>
      <xdr:col>4</xdr:col>
      <xdr:colOff>5537516</xdr:colOff>
      <xdr:row>178</xdr:row>
      <xdr:rowOff>130967</xdr:rowOff>
    </xdr:to>
    <xdr:pic>
      <xdr:nvPicPr>
        <xdr:cNvPr id="14" name="Picture 13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62" y="34980562"/>
          <a:ext cx="798829" cy="12144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68</xdr:row>
      <xdr:rowOff>142875</xdr:rowOff>
    </xdr:from>
    <xdr:to>
      <xdr:col>3</xdr:col>
      <xdr:colOff>169235</xdr:colOff>
      <xdr:row>72</xdr:row>
      <xdr:rowOff>109443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15944850"/>
          <a:ext cx="816935" cy="110956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62</xdr:row>
      <xdr:rowOff>66675</xdr:rowOff>
    </xdr:from>
    <xdr:to>
      <xdr:col>4</xdr:col>
      <xdr:colOff>6534150</xdr:colOff>
      <xdr:row>69</xdr:row>
      <xdr:rowOff>47625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76400" y="14716125"/>
          <a:ext cx="6524625" cy="1314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35</xdr:row>
      <xdr:rowOff>257174</xdr:rowOff>
    </xdr:from>
    <xdr:to>
      <xdr:col>11</xdr:col>
      <xdr:colOff>561974</xdr:colOff>
      <xdr:row>83</xdr:row>
      <xdr:rowOff>35766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661358"/>
          <a:ext cx="7232482" cy="9027869"/>
        </a:xfrm>
        <a:prstGeom prst="rect">
          <a:avLst/>
        </a:prstGeom>
      </xdr:spPr>
    </xdr:pic>
    <xdr:clientData/>
  </xdr:twoCellAnchor>
  <xdr:twoCellAnchor editAs="oneCell">
    <xdr:from>
      <xdr:col>1</xdr:col>
      <xdr:colOff>97010</xdr:colOff>
      <xdr:row>0</xdr:row>
      <xdr:rowOff>0</xdr:rowOff>
    </xdr:from>
    <xdr:to>
      <xdr:col>11</xdr:col>
      <xdr:colOff>263185</xdr:colOff>
      <xdr:row>12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850" y="0"/>
          <a:ext cx="6414575" cy="219456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30</xdr:row>
      <xdr:rowOff>152721</xdr:rowOff>
    </xdr:from>
    <xdr:to>
      <xdr:col>7</xdr:col>
      <xdr:colOff>561925</xdr:colOff>
      <xdr:row>33</xdr:row>
      <xdr:rowOff>67369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6505896"/>
          <a:ext cx="2228800" cy="4861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</xdr:row>
          <xdr:rowOff>19050</xdr:rowOff>
        </xdr:from>
        <xdr:to>
          <xdr:col>12</xdr:col>
          <xdr:colOff>171450</xdr:colOff>
          <xdr:row>14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180975</xdr:rowOff>
    </xdr:from>
    <xdr:to>
      <xdr:col>11</xdr:col>
      <xdr:colOff>186690</xdr:colOff>
      <xdr:row>18</xdr:row>
      <xdr:rowOff>16383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" y="363855"/>
          <a:ext cx="6416040" cy="294436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22</xdr:row>
      <xdr:rowOff>161925</xdr:rowOff>
    </xdr:from>
    <xdr:to>
      <xdr:col>11</xdr:col>
      <xdr:colOff>224790</xdr:colOff>
      <xdr:row>28</xdr:row>
      <xdr:rowOff>55245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781425"/>
          <a:ext cx="6263640" cy="10363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64275</xdr:colOff>
      <xdr:row>29</xdr:row>
      <xdr:rowOff>16650</xdr:rowOff>
    </xdr:from>
    <xdr:to>
      <xdr:col>11</xdr:col>
      <xdr:colOff>231915</xdr:colOff>
      <xdr:row>32</xdr:row>
      <xdr:rowOff>27318</xdr:rowOff>
    </xdr:to>
    <xdr:pic>
      <xdr:nvPicPr>
        <xdr:cNvPr id="5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75" y="4588650"/>
          <a:ext cx="6263640" cy="58216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61875</xdr:colOff>
      <xdr:row>32</xdr:row>
      <xdr:rowOff>176175</xdr:rowOff>
    </xdr:from>
    <xdr:to>
      <xdr:col>11</xdr:col>
      <xdr:colOff>229515</xdr:colOff>
      <xdr:row>35</xdr:row>
      <xdr:rowOff>131979</xdr:rowOff>
    </xdr:to>
    <xdr:pic>
      <xdr:nvPicPr>
        <xdr:cNvPr id="6" name="Picture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475" y="5319675"/>
          <a:ext cx="6263640" cy="52730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59475</xdr:colOff>
      <xdr:row>36</xdr:row>
      <xdr:rowOff>116625</xdr:rowOff>
    </xdr:from>
    <xdr:to>
      <xdr:col>11</xdr:col>
      <xdr:colOff>227115</xdr:colOff>
      <xdr:row>39</xdr:row>
      <xdr:rowOff>72429</xdr:rowOff>
    </xdr:to>
    <xdr:pic>
      <xdr:nvPicPr>
        <xdr:cNvPr id="7" name="Pictur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75" y="6022125"/>
          <a:ext cx="6263640" cy="52730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47625</xdr:colOff>
      <xdr:row>19</xdr:row>
      <xdr:rowOff>9525</xdr:rowOff>
    </xdr:from>
    <xdr:to>
      <xdr:col>11</xdr:col>
      <xdr:colOff>228600</xdr:colOff>
      <xdr:row>22</xdr:row>
      <xdr:rowOff>9525</xdr:rowOff>
    </xdr:to>
    <xdr:sp macro="" textlink="">
      <xdr:nvSpPr>
        <xdr:cNvPr id="2" name="Rectangle 1">
          <a:hlinkClick xmlns:r="http://schemas.openxmlformats.org/officeDocument/2006/relationships" r:id="rId10"/>
        </xdr:cNvPr>
        <xdr:cNvSpPr/>
      </xdr:nvSpPr>
      <xdr:spPr>
        <a:xfrm>
          <a:off x="657225" y="3629025"/>
          <a:ext cx="6276975" cy="57150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333375</xdr:colOff>
      <xdr:row>19</xdr:row>
      <xdr:rowOff>142874</xdr:rowOff>
    </xdr:from>
    <xdr:to>
      <xdr:col>9</xdr:col>
      <xdr:colOff>220980</xdr:colOff>
      <xdr:row>21</xdr:row>
      <xdr:rowOff>91439</xdr:rowOff>
    </xdr:to>
    <xdr:sp macro="" textlink="">
      <xdr:nvSpPr>
        <xdr:cNvPr id="8" name="TextBox 7">
          <a:hlinkClick xmlns:r="http://schemas.openxmlformats.org/officeDocument/2006/relationships" r:id="rId10"/>
        </xdr:cNvPr>
        <xdr:cNvSpPr txBox="1"/>
      </xdr:nvSpPr>
      <xdr:spPr>
        <a:xfrm>
          <a:off x="2207895" y="3617594"/>
          <a:ext cx="3636645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Холбоо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барих болон кэйсийн мэдээлэл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476250</xdr:colOff>
      <xdr:row>23</xdr:row>
      <xdr:rowOff>104774</xdr:rowOff>
    </xdr:from>
    <xdr:to>
      <xdr:col>10</xdr:col>
      <xdr:colOff>68580</xdr:colOff>
      <xdr:row>27</xdr:row>
      <xdr:rowOff>144780</xdr:rowOff>
    </xdr:to>
    <xdr:sp macro="" textlink="">
      <xdr:nvSpPr>
        <xdr:cNvPr id="9" name="TextBox 8">
          <a:hlinkClick xmlns:r="http://schemas.openxmlformats.org/officeDocument/2006/relationships" r:id="rId2"/>
        </xdr:cNvPr>
        <xdr:cNvSpPr txBox="1"/>
      </xdr:nvSpPr>
      <xdr:spPr>
        <a:xfrm>
          <a:off x="1725930" y="4311014"/>
          <a:ext cx="4591050" cy="771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Алхам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1. </a:t>
          </a:r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Төслийн үнэлгээний хэмжигдэхүүнийг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 тодорхойлох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mn-MN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Х</a:t>
          </a:r>
          <a:r>
            <a:rPr lang="mn-MN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отын туршлагыг  нутагшуулах хэрэгсэл</a:t>
          </a:r>
          <a:r>
            <a:rPr lang="mn-MN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гэж юу вэ?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Хамрах хүрээ ба бүтэц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476250</xdr:colOff>
      <xdr:row>29</xdr:row>
      <xdr:rowOff>142874</xdr:rowOff>
    </xdr:from>
    <xdr:to>
      <xdr:col>7</xdr:col>
      <xdr:colOff>161925</xdr:colOff>
      <xdr:row>31</xdr:row>
      <xdr:rowOff>57149</xdr:rowOff>
    </xdr:to>
    <xdr:sp macro="" textlink="">
      <xdr:nvSpPr>
        <xdr:cNvPr id="10" name="TextBox 9">
          <a:hlinkClick xmlns:r="http://schemas.openxmlformats.org/officeDocument/2006/relationships" r:id="rId4"/>
        </xdr:cNvPr>
        <xdr:cNvSpPr txBox="1"/>
      </xdr:nvSpPr>
      <xdr:spPr>
        <a:xfrm>
          <a:off x="1695450" y="5667374"/>
          <a:ext cx="2733675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Алхам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2. </a:t>
          </a:r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Хэмжигдэхүүнийг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үнэлэх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485775</xdr:colOff>
      <xdr:row>33</xdr:row>
      <xdr:rowOff>95250</xdr:rowOff>
    </xdr:from>
    <xdr:to>
      <xdr:col>9</xdr:col>
      <xdr:colOff>304800</xdr:colOff>
      <xdr:row>35</xdr:row>
      <xdr:rowOff>38100</xdr:rowOff>
    </xdr:to>
    <xdr:sp macro="" textlink="">
      <xdr:nvSpPr>
        <xdr:cNvPr id="11" name="TextBox 10">
          <a:hlinkClick xmlns:r="http://schemas.openxmlformats.org/officeDocument/2006/relationships" r:id="rId6"/>
        </xdr:cNvPr>
        <xdr:cNvSpPr txBox="1"/>
      </xdr:nvSpPr>
      <xdr:spPr>
        <a:xfrm>
          <a:off x="1735455" y="6130290"/>
          <a:ext cx="4192905" cy="3086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Алхам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3. </a:t>
          </a:r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Хотын туршлагыг үнэлэх болон үнэлгээ өгөх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495300</xdr:colOff>
      <xdr:row>37</xdr:row>
      <xdr:rowOff>28575</xdr:rowOff>
    </xdr:from>
    <xdr:to>
      <xdr:col>7</xdr:col>
      <xdr:colOff>180975</xdr:colOff>
      <xdr:row>38</xdr:row>
      <xdr:rowOff>180975</xdr:rowOff>
    </xdr:to>
    <xdr:sp macro="" textlink="">
      <xdr:nvSpPr>
        <xdr:cNvPr id="12" name="TextBox 11">
          <a:hlinkClick xmlns:r="http://schemas.openxmlformats.org/officeDocument/2006/relationships" r:id="rId8"/>
        </xdr:cNvPr>
        <xdr:cNvSpPr txBox="1"/>
      </xdr:nvSpPr>
      <xdr:spPr>
        <a:xfrm>
          <a:off x="1714500" y="7077075"/>
          <a:ext cx="2733675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Алхам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4.</a:t>
          </a:r>
          <a:r>
            <a:rPr lang="mn-MN" sz="1200">
              <a:latin typeface="Arial" panose="020B0604020202020204" pitchFamily="34" charset="0"/>
              <a:cs typeface="Arial" panose="020B0604020202020204" pitchFamily="34" charset="0"/>
            </a:rPr>
            <a:t> Үр дүнд оноо</a:t>
          </a:r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 өгөх, хэмжих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15</xdr:row>
          <xdr:rowOff>133350</xdr:rowOff>
        </xdr:from>
        <xdr:to>
          <xdr:col>11</xdr:col>
          <xdr:colOff>152400</xdr:colOff>
          <xdr:row>17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338666</xdr:colOff>
      <xdr:row>6</xdr:row>
      <xdr:rowOff>32930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17725" cy="119834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</xdr:row>
      <xdr:rowOff>2575</xdr:rowOff>
    </xdr:from>
    <xdr:to>
      <xdr:col>5</xdr:col>
      <xdr:colOff>548333</xdr:colOff>
      <xdr:row>6</xdr:row>
      <xdr:rowOff>64358</xdr:rowOff>
    </xdr:to>
    <xdr:sp macro="" textlink="">
      <xdr:nvSpPr>
        <xdr:cNvPr id="17" name="Rectangle 16"/>
        <xdr:cNvSpPr/>
      </xdr:nvSpPr>
      <xdr:spPr>
        <a:xfrm>
          <a:off x="1" y="1163595"/>
          <a:ext cx="3351771" cy="61783"/>
        </a:xfrm>
        <a:prstGeom prst="rect">
          <a:avLst/>
        </a:prstGeom>
        <a:solidFill>
          <a:srgbClr val="EEF1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22411</xdr:colOff>
      <xdr:row>6</xdr:row>
      <xdr:rowOff>67235</xdr:rowOff>
    </xdr:from>
    <xdr:to>
      <xdr:col>14</xdr:col>
      <xdr:colOff>335280</xdr:colOff>
      <xdr:row>13</xdr:row>
      <xdr:rowOff>121920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2270311" y="1187375"/>
          <a:ext cx="6561269" cy="1334845"/>
        </a:xfrm>
        <a:prstGeom prst="rect">
          <a:avLst/>
        </a:prstGeom>
        <a:solidFill>
          <a:srgbClr val="EEF1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mn-MN" sz="1800" b="1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АЛХАМ 1: ХОТЫН ШИЛДЭГ ТУРШЛАГА, ТӨСЛҮҮД, БОДЛОГО БОЛОН КЭЙС СУДАЛГААГ АМЖИЛТТАЙ НУТАГШУУЛАХ ГОЛ ТҮЛХҮҮР НЬ</a:t>
          </a:r>
          <a:endParaRPr lang="en-GB" sz="18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GB" sz="11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800">
              <a:solidFill>
                <a:srgbClr val="FF0000"/>
              </a:solidFill>
              <a:effectLst/>
            </a:rPr>
            <a:t/>
          </a:r>
          <a:br>
            <a:rPr lang="en-GB" sz="1800">
              <a:solidFill>
                <a:srgbClr val="FF0000"/>
              </a:solidFill>
              <a:effectLst/>
            </a:rPr>
          </a:br>
          <a:endParaRPr lang="en-US" sz="18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6</xdr:row>
      <xdr:rowOff>1820</xdr:rowOff>
    </xdr:from>
    <xdr:to>
      <xdr:col>42</xdr:col>
      <xdr:colOff>419100</xdr:colOff>
      <xdr:row>6</xdr:row>
      <xdr:rowOff>1820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V="1">
          <a:off x="0" y="1164430"/>
          <a:ext cx="25820034" cy="0"/>
        </a:xfrm>
        <a:prstGeom prst="line">
          <a:avLst/>
        </a:prstGeom>
        <a:ln>
          <a:solidFill>
            <a:schemeClr val="tx2">
              <a:lumMod val="40000"/>
              <a:lumOff val="6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356660</xdr:colOff>
      <xdr:row>1</xdr:row>
      <xdr:rowOff>56343</xdr:rowOff>
    </xdr:from>
    <xdr:to>
      <xdr:col>16</xdr:col>
      <xdr:colOff>356660</xdr:colOff>
      <xdr:row>3</xdr:row>
      <xdr:rowOff>89871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410" y="246843"/>
          <a:ext cx="7315200" cy="414528"/>
        </a:xfrm>
        <a:prstGeom prst="rect">
          <a:avLst/>
        </a:prstGeom>
      </xdr:spPr>
    </xdr:pic>
    <xdr:clientData/>
  </xdr:twoCellAnchor>
  <xdr:twoCellAnchor editAs="oneCell">
    <xdr:from>
      <xdr:col>12</xdr:col>
      <xdr:colOff>548217</xdr:colOff>
      <xdr:row>4</xdr:row>
      <xdr:rowOff>2422</xdr:rowOff>
    </xdr:from>
    <xdr:to>
      <xdr:col>16</xdr:col>
      <xdr:colOff>348193</xdr:colOff>
      <xdr:row>5</xdr:row>
      <xdr:rowOff>139046</xdr:rowOff>
    </xdr:to>
    <xdr:pic>
      <xdr:nvPicPr>
        <xdr:cNvPr id="7" name="Pictur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5767" y="764422"/>
          <a:ext cx="2238376" cy="327124"/>
        </a:xfrm>
        <a:prstGeom prst="rect">
          <a:avLst/>
        </a:prstGeom>
      </xdr:spPr>
    </xdr:pic>
    <xdr:clientData/>
  </xdr:twoCellAnchor>
  <xdr:twoCellAnchor editAs="oneCell">
    <xdr:from>
      <xdr:col>8</xdr:col>
      <xdr:colOff>319610</xdr:colOff>
      <xdr:row>4</xdr:row>
      <xdr:rowOff>2422</xdr:rowOff>
    </xdr:from>
    <xdr:to>
      <xdr:col>12</xdr:col>
      <xdr:colOff>105827</xdr:colOff>
      <xdr:row>5</xdr:row>
      <xdr:rowOff>137641</xdr:rowOff>
    </xdr:to>
    <xdr:pic>
      <xdr:nvPicPr>
        <xdr:cNvPr id="8" name="Pictur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760" y="764422"/>
          <a:ext cx="2224617" cy="325719"/>
        </a:xfrm>
        <a:prstGeom prst="rect">
          <a:avLst/>
        </a:prstGeom>
      </xdr:spPr>
    </xdr:pic>
    <xdr:clientData/>
  </xdr:twoCellAnchor>
  <xdr:twoCellAnchor editAs="oneCell">
    <xdr:from>
      <xdr:col>5</xdr:col>
      <xdr:colOff>176071</xdr:colOff>
      <xdr:row>31</xdr:row>
      <xdr:rowOff>180975</xdr:rowOff>
    </xdr:from>
    <xdr:to>
      <xdr:col>9</xdr:col>
      <xdr:colOff>249229</xdr:colOff>
      <xdr:row>43</xdr:row>
      <xdr:rowOff>116972</xdr:rowOff>
    </xdr:to>
    <xdr:pic>
      <xdr:nvPicPr>
        <xdr:cNvPr id="11" name="Picture 10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130" y="6108887"/>
          <a:ext cx="2493628" cy="2221997"/>
        </a:xfrm>
        <a:prstGeom prst="rect">
          <a:avLst/>
        </a:prstGeom>
      </xdr:spPr>
    </xdr:pic>
    <xdr:clientData/>
  </xdr:twoCellAnchor>
  <xdr:twoCellAnchor editAs="oneCell">
    <xdr:from>
      <xdr:col>6</xdr:col>
      <xdr:colOff>545427</xdr:colOff>
      <xdr:row>15</xdr:row>
      <xdr:rowOff>48569</xdr:rowOff>
    </xdr:from>
    <xdr:to>
      <xdr:col>12</xdr:col>
      <xdr:colOff>94</xdr:colOff>
      <xdr:row>24</xdr:row>
      <xdr:rowOff>175065</xdr:rowOff>
    </xdr:to>
    <xdr:pic>
      <xdr:nvPicPr>
        <xdr:cNvPr id="12" name="Picture 1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603" y="2928481"/>
          <a:ext cx="3083506" cy="1840996"/>
        </a:xfrm>
        <a:prstGeom prst="rect">
          <a:avLst/>
        </a:prstGeom>
      </xdr:spPr>
    </xdr:pic>
    <xdr:clientData/>
  </xdr:twoCellAnchor>
  <xdr:twoCellAnchor editAs="oneCell">
    <xdr:from>
      <xdr:col>4</xdr:col>
      <xdr:colOff>526356</xdr:colOff>
      <xdr:row>17</xdr:row>
      <xdr:rowOff>128552</xdr:rowOff>
    </xdr:from>
    <xdr:to>
      <xdr:col>8</xdr:col>
      <xdr:colOff>241282</xdr:colOff>
      <xdr:row>34</xdr:row>
      <xdr:rowOff>66074</xdr:rowOff>
    </xdr:to>
    <xdr:pic>
      <xdr:nvPicPr>
        <xdr:cNvPr id="13" name="Picture 12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297" y="3389464"/>
          <a:ext cx="2135397" cy="3176022"/>
        </a:xfrm>
        <a:prstGeom prst="rect">
          <a:avLst/>
        </a:prstGeom>
      </xdr:spPr>
    </xdr:pic>
    <xdr:clientData/>
  </xdr:twoCellAnchor>
  <xdr:twoCellAnchor editAs="oneCell">
    <xdr:from>
      <xdr:col>9</xdr:col>
      <xdr:colOff>322508</xdr:colOff>
      <xdr:row>31</xdr:row>
      <xdr:rowOff>180381</xdr:rowOff>
    </xdr:from>
    <xdr:to>
      <xdr:col>13</xdr:col>
      <xdr:colOff>395665</xdr:colOff>
      <xdr:row>43</xdr:row>
      <xdr:rowOff>116378</xdr:rowOff>
    </xdr:to>
    <xdr:pic>
      <xdr:nvPicPr>
        <xdr:cNvPr id="14" name="Picture 13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037" y="6108293"/>
          <a:ext cx="2493628" cy="2221997"/>
        </a:xfrm>
        <a:prstGeom prst="rect">
          <a:avLst/>
        </a:prstGeom>
      </xdr:spPr>
    </xdr:pic>
    <xdr:clientData/>
  </xdr:twoCellAnchor>
  <xdr:twoCellAnchor editAs="oneCell">
    <xdr:from>
      <xdr:col>10</xdr:col>
      <xdr:colOff>416568</xdr:colOff>
      <xdr:row>18</xdr:row>
      <xdr:rowOff>12995</xdr:rowOff>
    </xdr:from>
    <xdr:to>
      <xdr:col>13</xdr:col>
      <xdr:colOff>522746</xdr:colOff>
      <xdr:row>33</xdr:row>
      <xdr:rowOff>109013</xdr:rowOff>
    </xdr:to>
    <xdr:pic>
      <xdr:nvPicPr>
        <xdr:cNvPr id="15" name="Picture 14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1215" y="3464407"/>
          <a:ext cx="1921531" cy="2953518"/>
        </a:xfrm>
        <a:prstGeom prst="rect">
          <a:avLst/>
        </a:prstGeom>
      </xdr:spPr>
    </xdr:pic>
    <xdr:clientData/>
  </xdr:twoCellAnchor>
  <xdr:twoCellAnchor editAs="oneCell">
    <xdr:from>
      <xdr:col>17</xdr:col>
      <xdr:colOff>358585</xdr:colOff>
      <xdr:row>0</xdr:row>
      <xdr:rowOff>98147</xdr:rowOff>
    </xdr:from>
    <xdr:to>
      <xdr:col>21</xdr:col>
      <xdr:colOff>126420</xdr:colOff>
      <xdr:row>5</xdr:row>
      <xdr:rowOff>133761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9056" y="98147"/>
          <a:ext cx="2188305" cy="988114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</xdr:row>
      <xdr:rowOff>83820</xdr:rowOff>
    </xdr:from>
    <xdr:to>
      <xdr:col>13</xdr:col>
      <xdr:colOff>502920</xdr:colOff>
      <xdr:row>42</xdr:row>
      <xdr:rowOff>137160</xdr:rowOff>
    </xdr:to>
    <xdr:grpSp>
      <xdr:nvGrpSpPr>
        <xdr:cNvPr id="102" name="Group 101"/>
        <xdr:cNvGrpSpPr>
          <a:grpSpLocks/>
        </xdr:cNvGrpSpPr>
      </xdr:nvGrpSpPr>
      <xdr:grpSpPr bwMode="auto">
        <a:xfrm>
          <a:off x="2800350" y="2960370"/>
          <a:ext cx="5379720" cy="5196840"/>
          <a:chOff x="1672" y="598"/>
          <a:chExt cx="8508" cy="8508"/>
        </a:xfrm>
      </xdr:grpSpPr>
      <xdr:pic>
        <xdr:nvPicPr>
          <xdr:cNvPr id="103" name="Picture 10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7" y="1534"/>
            <a:ext cx="952" cy="1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3483" y="598"/>
            <a:ext cx="4886" cy="2892"/>
          </a:xfrm>
          <a:custGeom>
            <a:avLst/>
            <a:gdLst>
              <a:gd name="T0" fmla="+- 0 5844 3484"/>
              <a:gd name="T1" fmla="*/ T0 w 4886"/>
              <a:gd name="T2" fmla="+- 0 599 599"/>
              <a:gd name="T3" fmla="*/ 599 h 2892"/>
              <a:gd name="T4" fmla="+- 0 5680 3484"/>
              <a:gd name="T5" fmla="*/ T4 w 4886"/>
              <a:gd name="T6" fmla="+- 0 606 599"/>
              <a:gd name="T7" fmla="*/ 606 h 2892"/>
              <a:gd name="T8" fmla="+- 0 5518 3484"/>
              <a:gd name="T9" fmla="*/ T8 w 4886"/>
              <a:gd name="T10" fmla="+- 0 618 599"/>
              <a:gd name="T11" fmla="*/ 618 h 2892"/>
              <a:gd name="T12" fmla="+- 0 5358 3484"/>
              <a:gd name="T13" fmla="*/ T12 w 4886"/>
              <a:gd name="T14" fmla="+- 0 636 599"/>
              <a:gd name="T15" fmla="*/ 636 h 2892"/>
              <a:gd name="T16" fmla="+- 0 5199 3484"/>
              <a:gd name="T17" fmla="*/ T16 w 4886"/>
              <a:gd name="T18" fmla="+- 0 661 599"/>
              <a:gd name="T19" fmla="*/ 661 h 2892"/>
              <a:gd name="T20" fmla="+- 0 5043 3484"/>
              <a:gd name="T21" fmla="*/ T20 w 4886"/>
              <a:gd name="T22" fmla="+- 0 691 599"/>
              <a:gd name="T23" fmla="*/ 691 h 2892"/>
              <a:gd name="T24" fmla="+- 0 4888 3484"/>
              <a:gd name="T25" fmla="*/ T24 w 4886"/>
              <a:gd name="T26" fmla="+- 0 726 599"/>
              <a:gd name="T27" fmla="*/ 726 h 2892"/>
              <a:gd name="T28" fmla="+- 0 4736 3484"/>
              <a:gd name="T29" fmla="*/ T28 w 4886"/>
              <a:gd name="T30" fmla="+- 0 768 599"/>
              <a:gd name="T31" fmla="*/ 768 h 2892"/>
              <a:gd name="T32" fmla="+- 0 4586 3484"/>
              <a:gd name="T33" fmla="*/ T32 w 4886"/>
              <a:gd name="T34" fmla="+- 0 814 599"/>
              <a:gd name="T35" fmla="*/ 814 h 2892"/>
              <a:gd name="T36" fmla="+- 0 4439 3484"/>
              <a:gd name="T37" fmla="*/ T36 w 4886"/>
              <a:gd name="T38" fmla="+- 0 866 599"/>
              <a:gd name="T39" fmla="*/ 866 h 2892"/>
              <a:gd name="T40" fmla="+- 0 4294 3484"/>
              <a:gd name="T41" fmla="*/ T40 w 4886"/>
              <a:gd name="T42" fmla="+- 0 923 599"/>
              <a:gd name="T43" fmla="*/ 923 h 2892"/>
              <a:gd name="T44" fmla="+- 0 4151 3484"/>
              <a:gd name="T45" fmla="*/ T44 w 4886"/>
              <a:gd name="T46" fmla="+- 0 986 599"/>
              <a:gd name="T47" fmla="*/ 986 h 2892"/>
              <a:gd name="T48" fmla="+- 0 4012 3484"/>
              <a:gd name="T49" fmla="*/ T48 w 4886"/>
              <a:gd name="T50" fmla="+- 0 1053 599"/>
              <a:gd name="T51" fmla="*/ 1053 h 2892"/>
              <a:gd name="T52" fmla="+- 0 3875 3484"/>
              <a:gd name="T53" fmla="*/ T52 w 4886"/>
              <a:gd name="T54" fmla="+- 0 1125 599"/>
              <a:gd name="T55" fmla="*/ 1125 h 2892"/>
              <a:gd name="T56" fmla="+- 0 3742 3484"/>
              <a:gd name="T57" fmla="*/ T56 w 4886"/>
              <a:gd name="T58" fmla="+- 0 1202 599"/>
              <a:gd name="T59" fmla="*/ 1202 h 2892"/>
              <a:gd name="T60" fmla="+- 0 3611 3484"/>
              <a:gd name="T61" fmla="*/ T60 w 4886"/>
              <a:gd name="T62" fmla="+- 0 1284 599"/>
              <a:gd name="T63" fmla="*/ 1284 h 2892"/>
              <a:gd name="T64" fmla="+- 0 3484 3484"/>
              <a:gd name="T65" fmla="*/ T64 w 4886"/>
              <a:gd name="T66" fmla="+- 0 1370 599"/>
              <a:gd name="T67" fmla="*/ 1370 h 2892"/>
              <a:gd name="T68" fmla="+- 0 4539 3484"/>
              <a:gd name="T69" fmla="*/ T68 w 4886"/>
              <a:gd name="T70" fmla="+- 0 2819 599"/>
              <a:gd name="T71" fmla="*/ 2819 h 2892"/>
              <a:gd name="T72" fmla="+- 0 4635 3484"/>
              <a:gd name="T73" fmla="*/ T72 w 4886"/>
              <a:gd name="T74" fmla="+- 0 2931 599"/>
              <a:gd name="T75" fmla="*/ 2931 h 2892"/>
              <a:gd name="T76" fmla="+- 0 4737 3484"/>
              <a:gd name="T77" fmla="*/ T76 w 4886"/>
              <a:gd name="T78" fmla="+- 0 3032 599"/>
              <a:gd name="T79" fmla="*/ 3032 h 2892"/>
              <a:gd name="T80" fmla="+- 0 4846 3484"/>
              <a:gd name="T81" fmla="*/ T80 w 4886"/>
              <a:gd name="T82" fmla="+- 0 3124 599"/>
              <a:gd name="T83" fmla="*/ 3124 h 2892"/>
              <a:gd name="T84" fmla="+- 0 4960 3484"/>
              <a:gd name="T85" fmla="*/ T84 w 4886"/>
              <a:gd name="T86" fmla="+- 0 3205 599"/>
              <a:gd name="T87" fmla="*/ 3205 h 2892"/>
              <a:gd name="T88" fmla="+- 0 5079 3484"/>
              <a:gd name="T89" fmla="*/ T88 w 4886"/>
              <a:gd name="T90" fmla="+- 0 3276 599"/>
              <a:gd name="T91" fmla="*/ 3276 h 2892"/>
              <a:gd name="T92" fmla="+- 0 5202 3484"/>
              <a:gd name="T93" fmla="*/ T92 w 4886"/>
              <a:gd name="T94" fmla="+- 0 3337 599"/>
              <a:gd name="T95" fmla="*/ 3337 h 2892"/>
              <a:gd name="T96" fmla="+- 0 5329 3484"/>
              <a:gd name="T97" fmla="*/ T96 w 4886"/>
              <a:gd name="T98" fmla="+- 0 3387 599"/>
              <a:gd name="T99" fmla="*/ 3387 h 2892"/>
              <a:gd name="T100" fmla="+- 0 5459 3484"/>
              <a:gd name="T101" fmla="*/ T100 w 4886"/>
              <a:gd name="T102" fmla="+- 0 3428 599"/>
              <a:gd name="T103" fmla="*/ 3428 h 2892"/>
              <a:gd name="T104" fmla="+- 0 5591 3484"/>
              <a:gd name="T105" fmla="*/ T104 w 4886"/>
              <a:gd name="T106" fmla="+- 0 3458 599"/>
              <a:gd name="T107" fmla="*/ 3458 h 2892"/>
              <a:gd name="T108" fmla="+- 0 5724 3484"/>
              <a:gd name="T109" fmla="*/ T108 w 4886"/>
              <a:gd name="T110" fmla="+- 0 3479 599"/>
              <a:gd name="T111" fmla="*/ 3479 h 2892"/>
              <a:gd name="T112" fmla="+- 0 5859 3484"/>
              <a:gd name="T113" fmla="*/ T112 w 4886"/>
              <a:gd name="T114" fmla="+- 0 3489 599"/>
              <a:gd name="T115" fmla="*/ 3489 h 2892"/>
              <a:gd name="T116" fmla="+- 0 5994 3484"/>
              <a:gd name="T117" fmla="*/ T116 w 4886"/>
              <a:gd name="T118" fmla="+- 0 3489 599"/>
              <a:gd name="T119" fmla="*/ 3489 h 2892"/>
              <a:gd name="T120" fmla="+- 0 6128 3484"/>
              <a:gd name="T121" fmla="*/ T120 w 4886"/>
              <a:gd name="T122" fmla="+- 0 3479 599"/>
              <a:gd name="T123" fmla="*/ 3479 h 2892"/>
              <a:gd name="T124" fmla="+- 0 6262 3484"/>
              <a:gd name="T125" fmla="*/ T124 w 4886"/>
              <a:gd name="T126" fmla="+- 0 3458 599"/>
              <a:gd name="T127" fmla="*/ 3458 h 2892"/>
              <a:gd name="T128" fmla="+- 0 6394 3484"/>
              <a:gd name="T129" fmla="*/ T128 w 4886"/>
              <a:gd name="T130" fmla="+- 0 3428 599"/>
              <a:gd name="T131" fmla="*/ 3428 h 2892"/>
              <a:gd name="T132" fmla="+- 0 6524 3484"/>
              <a:gd name="T133" fmla="*/ T132 w 4886"/>
              <a:gd name="T134" fmla="+- 0 3387 599"/>
              <a:gd name="T135" fmla="*/ 3387 h 2892"/>
              <a:gd name="T136" fmla="+- 0 6651 3484"/>
              <a:gd name="T137" fmla="*/ T136 w 4886"/>
              <a:gd name="T138" fmla="+- 0 3337 599"/>
              <a:gd name="T139" fmla="*/ 3337 h 2892"/>
              <a:gd name="T140" fmla="+- 0 6774 3484"/>
              <a:gd name="T141" fmla="*/ T140 w 4886"/>
              <a:gd name="T142" fmla="+- 0 3276 599"/>
              <a:gd name="T143" fmla="*/ 3276 h 2892"/>
              <a:gd name="T144" fmla="+- 0 6893 3484"/>
              <a:gd name="T145" fmla="*/ T144 w 4886"/>
              <a:gd name="T146" fmla="+- 0 3205 599"/>
              <a:gd name="T147" fmla="*/ 3205 h 2892"/>
              <a:gd name="T148" fmla="+- 0 7007 3484"/>
              <a:gd name="T149" fmla="*/ T148 w 4886"/>
              <a:gd name="T150" fmla="+- 0 3124 599"/>
              <a:gd name="T151" fmla="*/ 3124 h 2892"/>
              <a:gd name="T152" fmla="+- 0 7116 3484"/>
              <a:gd name="T153" fmla="*/ T152 w 4886"/>
              <a:gd name="T154" fmla="+- 0 3032 599"/>
              <a:gd name="T155" fmla="*/ 3032 h 2892"/>
              <a:gd name="T156" fmla="+- 0 7218 3484"/>
              <a:gd name="T157" fmla="*/ T156 w 4886"/>
              <a:gd name="T158" fmla="+- 0 2931 599"/>
              <a:gd name="T159" fmla="*/ 2931 h 2892"/>
              <a:gd name="T160" fmla="+- 0 7314 3484"/>
              <a:gd name="T161" fmla="*/ T160 w 4886"/>
              <a:gd name="T162" fmla="+- 0 2819 599"/>
              <a:gd name="T163" fmla="*/ 2819 h 2892"/>
              <a:gd name="T164" fmla="+- 0 8369 3484"/>
              <a:gd name="T165" fmla="*/ T164 w 4886"/>
              <a:gd name="T166" fmla="+- 0 1370 599"/>
              <a:gd name="T167" fmla="*/ 1370 h 2892"/>
              <a:gd name="T168" fmla="+- 0 8242 3484"/>
              <a:gd name="T169" fmla="*/ T168 w 4886"/>
              <a:gd name="T170" fmla="+- 0 1284 599"/>
              <a:gd name="T171" fmla="*/ 1284 h 2892"/>
              <a:gd name="T172" fmla="+- 0 8111 3484"/>
              <a:gd name="T173" fmla="*/ T172 w 4886"/>
              <a:gd name="T174" fmla="+- 0 1202 599"/>
              <a:gd name="T175" fmla="*/ 1202 h 2892"/>
              <a:gd name="T176" fmla="+- 0 7978 3484"/>
              <a:gd name="T177" fmla="*/ T176 w 4886"/>
              <a:gd name="T178" fmla="+- 0 1125 599"/>
              <a:gd name="T179" fmla="*/ 1125 h 2892"/>
              <a:gd name="T180" fmla="+- 0 7841 3484"/>
              <a:gd name="T181" fmla="*/ T180 w 4886"/>
              <a:gd name="T182" fmla="+- 0 1053 599"/>
              <a:gd name="T183" fmla="*/ 1053 h 2892"/>
              <a:gd name="T184" fmla="+- 0 7702 3484"/>
              <a:gd name="T185" fmla="*/ T184 w 4886"/>
              <a:gd name="T186" fmla="+- 0 986 599"/>
              <a:gd name="T187" fmla="*/ 986 h 2892"/>
              <a:gd name="T188" fmla="+- 0 7559 3484"/>
              <a:gd name="T189" fmla="*/ T188 w 4886"/>
              <a:gd name="T190" fmla="+- 0 923 599"/>
              <a:gd name="T191" fmla="*/ 923 h 2892"/>
              <a:gd name="T192" fmla="+- 0 7414 3484"/>
              <a:gd name="T193" fmla="*/ T192 w 4886"/>
              <a:gd name="T194" fmla="+- 0 866 599"/>
              <a:gd name="T195" fmla="*/ 866 h 2892"/>
              <a:gd name="T196" fmla="+- 0 7267 3484"/>
              <a:gd name="T197" fmla="*/ T196 w 4886"/>
              <a:gd name="T198" fmla="+- 0 814 599"/>
              <a:gd name="T199" fmla="*/ 814 h 2892"/>
              <a:gd name="T200" fmla="+- 0 7117 3484"/>
              <a:gd name="T201" fmla="*/ T200 w 4886"/>
              <a:gd name="T202" fmla="+- 0 768 599"/>
              <a:gd name="T203" fmla="*/ 768 h 2892"/>
              <a:gd name="T204" fmla="+- 0 6965 3484"/>
              <a:gd name="T205" fmla="*/ T204 w 4886"/>
              <a:gd name="T206" fmla="+- 0 726 599"/>
              <a:gd name="T207" fmla="*/ 726 h 2892"/>
              <a:gd name="T208" fmla="+- 0 6810 3484"/>
              <a:gd name="T209" fmla="*/ T208 w 4886"/>
              <a:gd name="T210" fmla="+- 0 691 599"/>
              <a:gd name="T211" fmla="*/ 691 h 2892"/>
              <a:gd name="T212" fmla="+- 0 6654 3484"/>
              <a:gd name="T213" fmla="*/ T212 w 4886"/>
              <a:gd name="T214" fmla="+- 0 661 599"/>
              <a:gd name="T215" fmla="*/ 661 h 2892"/>
              <a:gd name="T216" fmla="+- 0 6495 3484"/>
              <a:gd name="T217" fmla="*/ T216 w 4886"/>
              <a:gd name="T218" fmla="+- 0 636 599"/>
              <a:gd name="T219" fmla="*/ 636 h 2892"/>
              <a:gd name="T220" fmla="+- 0 6335 3484"/>
              <a:gd name="T221" fmla="*/ T220 w 4886"/>
              <a:gd name="T222" fmla="+- 0 618 599"/>
              <a:gd name="T223" fmla="*/ 618 h 2892"/>
              <a:gd name="T224" fmla="+- 0 6173 3484"/>
              <a:gd name="T225" fmla="*/ T224 w 4886"/>
              <a:gd name="T226" fmla="+- 0 606 599"/>
              <a:gd name="T227" fmla="*/ 606 h 2892"/>
              <a:gd name="T228" fmla="+- 0 6009 3484"/>
              <a:gd name="T229" fmla="*/ T228 w 4886"/>
              <a:gd name="T230" fmla="+- 0 599 599"/>
              <a:gd name="T231" fmla="*/ 599 h 2892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</a:cxnLst>
            <a:rect l="0" t="0" r="r" b="b"/>
            <a:pathLst>
              <a:path w="4886" h="2892">
                <a:moveTo>
                  <a:pt x="2442" y="0"/>
                </a:moveTo>
                <a:lnTo>
                  <a:pt x="2360" y="0"/>
                </a:lnTo>
                <a:lnTo>
                  <a:pt x="2278" y="3"/>
                </a:lnTo>
                <a:lnTo>
                  <a:pt x="2196" y="7"/>
                </a:lnTo>
                <a:lnTo>
                  <a:pt x="2115" y="12"/>
                </a:lnTo>
                <a:lnTo>
                  <a:pt x="2034" y="19"/>
                </a:lnTo>
                <a:lnTo>
                  <a:pt x="1954" y="27"/>
                </a:lnTo>
                <a:lnTo>
                  <a:pt x="1874" y="37"/>
                </a:lnTo>
                <a:lnTo>
                  <a:pt x="1794" y="49"/>
                </a:lnTo>
                <a:lnTo>
                  <a:pt x="1715" y="62"/>
                </a:lnTo>
                <a:lnTo>
                  <a:pt x="1637" y="76"/>
                </a:lnTo>
                <a:lnTo>
                  <a:pt x="1559" y="92"/>
                </a:lnTo>
                <a:lnTo>
                  <a:pt x="1481" y="109"/>
                </a:lnTo>
                <a:lnTo>
                  <a:pt x="1404" y="127"/>
                </a:lnTo>
                <a:lnTo>
                  <a:pt x="1328" y="147"/>
                </a:lnTo>
                <a:lnTo>
                  <a:pt x="1252" y="169"/>
                </a:lnTo>
                <a:lnTo>
                  <a:pt x="1177" y="191"/>
                </a:lnTo>
                <a:lnTo>
                  <a:pt x="1102" y="215"/>
                </a:lnTo>
                <a:lnTo>
                  <a:pt x="1028" y="241"/>
                </a:lnTo>
                <a:lnTo>
                  <a:pt x="955" y="267"/>
                </a:lnTo>
                <a:lnTo>
                  <a:pt x="882" y="295"/>
                </a:lnTo>
                <a:lnTo>
                  <a:pt x="810" y="324"/>
                </a:lnTo>
                <a:lnTo>
                  <a:pt x="738" y="355"/>
                </a:lnTo>
                <a:lnTo>
                  <a:pt x="667" y="387"/>
                </a:lnTo>
                <a:lnTo>
                  <a:pt x="597" y="420"/>
                </a:lnTo>
                <a:lnTo>
                  <a:pt x="528" y="454"/>
                </a:lnTo>
                <a:lnTo>
                  <a:pt x="459" y="489"/>
                </a:lnTo>
                <a:lnTo>
                  <a:pt x="391" y="526"/>
                </a:lnTo>
                <a:lnTo>
                  <a:pt x="324" y="564"/>
                </a:lnTo>
                <a:lnTo>
                  <a:pt x="258" y="603"/>
                </a:lnTo>
                <a:lnTo>
                  <a:pt x="192" y="643"/>
                </a:lnTo>
                <a:lnTo>
                  <a:pt x="127" y="685"/>
                </a:lnTo>
                <a:lnTo>
                  <a:pt x="63" y="727"/>
                </a:lnTo>
                <a:lnTo>
                  <a:pt x="0" y="771"/>
                </a:lnTo>
                <a:lnTo>
                  <a:pt x="1010" y="2161"/>
                </a:lnTo>
                <a:lnTo>
                  <a:pt x="1055" y="2220"/>
                </a:lnTo>
                <a:lnTo>
                  <a:pt x="1102" y="2277"/>
                </a:lnTo>
                <a:lnTo>
                  <a:pt x="1151" y="2332"/>
                </a:lnTo>
                <a:lnTo>
                  <a:pt x="1201" y="2384"/>
                </a:lnTo>
                <a:lnTo>
                  <a:pt x="1253" y="2433"/>
                </a:lnTo>
                <a:lnTo>
                  <a:pt x="1307" y="2480"/>
                </a:lnTo>
                <a:lnTo>
                  <a:pt x="1362" y="2525"/>
                </a:lnTo>
                <a:lnTo>
                  <a:pt x="1418" y="2566"/>
                </a:lnTo>
                <a:lnTo>
                  <a:pt x="1476" y="2606"/>
                </a:lnTo>
                <a:lnTo>
                  <a:pt x="1535" y="2643"/>
                </a:lnTo>
                <a:lnTo>
                  <a:pt x="1595" y="2677"/>
                </a:lnTo>
                <a:lnTo>
                  <a:pt x="1656" y="2708"/>
                </a:lnTo>
                <a:lnTo>
                  <a:pt x="1718" y="2738"/>
                </a:lnTo>
                <a:lnTo>
                  <a:pt x="1781" y="2764"/>
                </a:lnTo>
                <a:lnTo>
                  <a:pt x="1845" y="2788"/>
                </a:lnTo>
                <a:lnTo>
                  <a:pt x="1910" y="2810"/>
                </a:lnTo>
                <a:lnTo>
                  <a:pt x="1975" y="2829"/>
                </a:lnTo>
                <a:lnTo>
                  <a:pt x="2041" y="2845"/>
                </a:lnTo>
                <a:lnTo>
                  <a:pt x="2107" y="2859"/>
                </a:lnTo>
                <a:lnTo>
                  <a:pt x="2174" y="2871"/>
                </a:lnTo>
                <a:lnTo>
                  <a:pt x="2240" y="2880"/>
                </a:lnTo>
                <a:lnTo>
                  <a:pt x="2308" y="2886"/>
                </a:lnTo>
                <a:lnTo>
                  <a:pt x="2375" y="2890"/>
                </a:lnTo>
                <a:lnTo>
                  <a:pt x="2442" y="2891"/>
                </a:lnTo>
                <a:lnTo>
                  <a:pt x="2510" y="2890"/>
                </a:lnTo>
                <a:lnTo>
                  <a:pt x="2577" y="2886"/>
                </a:lnTo>
                <a:lnTo>
                  <a:pt x="2644" y="2880"/>
                </a:lnTo>
                <a:lnTo>
                  <a:pt x="2711" y="2871"/>
                </a:lnTo>
                <a:lnTo>
                  <a:pt x="2778" y="2859"/>
                </a:lnTo>
                <a:lnTo>
                  <a:pt x="2844" y="2845"/>
                </a:lnTo>
                <a:lnTo>
                  <a:pt x="2910" y="2829"/>
                </a:lnTo>
                <a:lnTo>
                  <a:pt x="2975" y="2810"/>
                </a:lnTo>
                <a:lnTo>
                  <a:pt x="3040" y="2788"/>
                </a:lnTo>
                <a:lnTo>
                  <a:pt x="3104" y="2764"/>
                </a:lnTo>
                <a:lnTo>
                  <a:pt x="3167" y="2738"/>
                </a:lnTo>
                <a:lnTo>
                  <a:pt x="3229" y="2708"/>
                </a:lnTo>
                <a:lnTo>
                  <a:pt x="3290" y="2677"/>
                </a:lnTo>
                <a:lnTo>
                  <a:pt x="3350" y="2643"/>
                </a:lnTo>
                <a:lnTo>
                  <a:pt x="3409" y="2606"/>
                </a:lnTo>
                <a:lnTo>
                  <a:pt x="3467" y="2566"/>
                </a:lnTo>
                <a:lnTo>
                  <a:pt x="3523" y="2525"/>
                </a:lnTo>
                <a:lnTo>
                  <a:pt x="3578" y="2480"/>
                </a:lnTo>
                <a:lnTo>
                  <a:pt x="3632" y="2433"/>
                </a:lnTo>
                <a:lnTo>
                  <a:pt x="3684" y="2384"/>
                </a:lnTo>
                <a:lnTo>
                  <a:pt x="3734" y="2332"/>
                </a:lnTo>
                <a:lnTo>
                  <a:pt x="3783" y="2277"/>
                </a:lnTo>
                <a:lnTo>
                  <a:pt x="3830" y="2220"/>
                </a:lnTo>
                <a:lnTo>
                  <a:pt x="3875" y="2161"/>
                </a:lnTo>
                <a:lnTo>
                  <a:pt x="4885" y="771"/>
                </a:lnTo>
                <a:lnTo>
                  <a:pt x="4822" y="727"/>
                </a:lnTo>
                <a:lnTo>
                  <a:pt x="4758" y="685"/>
                </a:lnTo>
                <a:lnTo>
                  <a:pt x="4693" y="643"/>
                </a:lnTo>
                <a:lnTo>
                  <a:pt x="4627" y="603"/>
                </a:lnTo>
                <a:lnTo>
                  <a:pt x="4561" y="564"/>
                </a:lnTo>
                <a:lnTo>
                  <a:pt x="4494" y="526"/>
                </a:lnTo>
                <a:lnTo>
                  <a:pt x="4426" y="489"/>
                </a:lnTo>
                <a:lnTo>
                  <a:pt x="4357" y="454"/>
                </a:lnTo>
                <a:lnTo>
                  <a:pt x="4288" y="420"/>
                </a:lnTo>
                <a:lnTo>
                  <a:pt x="4218" y="387"/>
                </a:lnTo>
                <a:lnTo>
                  <a:pt x="4147" y="355"/>
                </a:lnTo>
                <a:lnTo>
                  <a:pt x="4075" y="324"/>
                </a:lnTo>
                <a:lnTo>
                  <a:pt x="4003" y="295"/>
                </a:lnTo>
                <a:lnTo>
                  <a:pt x="3930" y="267"/>
                </a:lnTo>
                <a:lnTo>
                  <a:pt x="3857" y="241"/>
                </a:lnTo>
                <a:lnTo>
                  <a:pt x="3783" y="215"/>
                </a:lnTo>
                <a:lnTo>
                  <a:pt x="3708" y="191"/>
                </a:lnTo>
                <a:lnTo>
                  <a:pt x="3633" y="169"/>
                </a:lnTo>
                <a:lnTo>
                  <a:pt x="3557" y="147"/>
                </a:lnTo>
                <a:lnTo>
                  <a:pt x="3481" y="127"/>
                </a:lnTo>
                <a:lnTo>
                  <a:pt x="3404" y="109"/>
                </a:lnTo>
                <a:lnTo>
                  <a:pt x="3326" y="92"/>
                </a:lnTo>
                <a:lnTo>
                  <a:pt x="3248" y="76"/>
                </a:lnTo>
                <a:lnTo>
                  <a:pt x="3170" y="62"/>
                </a:lnTo>
                <a:lnTo>
                  <a:pt x="3091" y="49"/>
                </a:lnTo>
                <a:lnTo>
                  <a:pt x="3011" y="37"/>
                </a:lnTo>
                <a:lnTo>
                  <a:pt x="2931" y="27"/>
                </a:lnTo>
                <a:lnTo>
                  <a:pt x="2851" y="19"/>
                </a:lnTo>
                <a:lnTo>
                  <a:pt x="2770" y="12"/>
                </a:lnTo>
                <a:lnTo>
                  <a:pt x="2689" y="7"/>
                </a:lnTo>
                <a:lnTo>
                  <a:pt x="2607" y="3"/>
                </a:lnTo>
                <a:lnTo>
                  <a:pt x="2525" y="0"/>
                </a:lnTo>
                <a:lnTo>
                  <a:pt x="2442" y="0"/>
                </a:lnTo>
                <a:close/>
              </a:path>
            </a:pathLst>
          </a:custGeom>
          <a:solidFill>
            <a:srgbClr val="2A706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05" name="Freeform 104"/>
          <xdr:cNvSpPr>
            <a:spLocks/>
          </xdr:cNvSpPr>
        </xdr:nvSpPr>
        <xdr:spPr bwMode="auto">
          <a:xfrm>
            <a:off x="7134" y="1453"/>
            <a:ext cx="3046" cy="4647"/>
          </a:xfrm>
          <a:custGeom>
            <a:avLst/>
            <a:gdLst>
              <a:gd name="T0" fmla="+- 0 7474 7135"/>
              <a:gd name="T1" fmla="*/ T0 w 3046"/>
              <a:gd name="T2" fmla="+- 0 2843 1453"/>
              <a:gd name="T3" fmla="*/ 2843 h 4647"/>
              <a:gd name="T4" fmla="+- 0 7392 7135"/>
              <a:gd name="T5" fmla="*/ T4 w 3046"/>
              <a:gd name="T6" fmla="+- 0 2967 1453"/>
              <a:gd name="T7" fmla="*/ 2967 h 4647"/>
              <a:gd name="T8" fmla="+- 0 7321 7135"/>
              <a:gd name="T9" fmla="*/ T8 w 3046"/>
              <a:gd name="T10" fmla="+- 0 3094 1453"/>
              <a:gd name="T11" fmla="*/ 3094 h 4647"/>
              <a:gd name="T12" fmla="+- 0 7262 7135"/>
              <a:gd name="T13" fmla="*/ T12 w 3046"/>
              <a:gd name="T14" fmla="+- 0 3225 1453"/>
              <a:gd name="T15" fmla="*/ 3225 h 4647"/>
              <a:gd name="T16" fmla="+- 0 7215 7135"/>
              <a:gd name="T17" fmla="*/ T16 w 3046"/>
              <a:gd name="T18" fmla="+- 0 3357 1453"/>
              <a:gd name="T19" fmla="*/ 3357 h 4647"/>
              <a:gd name="T20" fmla="+- 0 7178 7135"/>
              <a:gd name="T21" fmla="*/ T20 w 3046"/>
              <a:gd name="T22" fmla="+- 0 3492 1453"/>
              <a:gd name="T23" fmla="*/ 3492 h 4647"/>
              <a:gd name="T24" fmla="+- 0 7153 7135"/>
              <a:gd name="T25" fmla="*/ T24 w 3046"/>
              <a:gd name="T26" fmla="+- 0 3627 1453"/>
              <a:gd name="T27" fmla="*/ 3627 h 4647"/>
              <a:gd name="T28" fmla="+- 0 7139 7135"/>
              <a:gd name="T29" fmla="*/ T28 w 3046"/>
              <a:gd name="T30" fmla="+- 0 3764 1453"/>
              <a:gd name="T31" fmla="*/ 3764 h 4647"/>
              <a:gd name="T32" fmla="+- 0 7135 7135"/>
              <a:gd name="T33" fmla="*/ T32 w 3046"/>
              <a:gd name="T34" fmla="+- 0 3900 1453"/>
              <a:gd name="T35" fmla="*/ 3900 h 4647"/>
              <a:gd name="T36" fmla="+- 0 7142 7135"/>
              <a:gd name="T37" fmla="*/ T36 w 3046"/>
              <a:gd name="T38" fmla="+- 0 4035 1453"/>
              <a:gd name="T39" fmla="*/ 4035 h 4647"/>
              <a:gd name="T40" fmla="+- 0 7159 7135"/>
              <a:gd name="T41" fmla="*/ T40 w 3046"/>
              <a:gd name="T42" fmla="+- 0 4169 1453"/>
              <a:gd name="T43" fmla="*/ 4169 h 4647"/>
              <a:gd name="T44" fmla="+- 0 7186 7135"/>
              <a:gd name="T45" fmla="*/ T44 w 3046"/>
              <a:gd name="T46" fmla="+- 0 4302 1453"/>
              <a:gd name="T47" fmla="*/ 4302 h 4647"/>
              <a:gd name="T48" fmla="+- 0 7222 7135"/>
              <a:gd name="T49" fmla="*/ T48 w 3046"/>
              <a:gd name="T50" fmla="+- 0 4432 1453"/>
              <a:gd name="T51" fmla="*/ 4432 h 4647"/>
              <a:gd name="T52" fmla="+- 0 7269 7135"/>
              <a:gd name="T53" fmla="*/ T52 w 3046"/>
              <a:gd name="T54" fmla="+- 0 4558 1453"/>
              <a:gd name="T55" fmla="*/ 4558 h 4647"/>
              <a:gd name="T56" fmla="+- 0 7325 7135"/>
              <a:gd name="T57" fmla="*/ T56 w 3046"/>
              <a:gd name="T58" fmla="+- 0 4681 1453"/>
              <a:gd name="T59" fmla="*/ 4681 h 4647"/>
              <a:gd name="T60" fmla="+- 0 7390 7135"/>
              <a:gd name="T61" fmla="*/ T60 w 3046"/>
              <a:gd name="T62" fmla="+- 0 4800 1453"/>
              <a:gd name="T63" fmla="*/ 4800 h 4647"/>
              <a:gd name="T64" fmla="+- 0 7464 7135"/>
              <a:gd name="T65" fmla="*/ T64 w 3046"/>
              <a:gd name="T66" fmla="+- 0 4913 1453"/>
              <a:gd name="T67" fmla="*/ 4913 h 4647"/>
              <a:gd name="T68" fmla="+- 0 7547 7135"/>
              <a:gd name="T69" fmla="*/ T68 w 3046"/>
              <a:gd name="T70" fmla="+- 0 5021 1453"/>
              <a:gd name="T71" fmla="*/ 5021 h 4647"/>
              <a:gd name="T72" fmla="+- 0 7639 7135"/>
              <a:gd name="T73" fmla="*/ T72 w 3046"/>
              <a:gd name="T74" fmla="+- 0 5123 1453"/>
              <a:gd name="T75" fmla="*/ 5123 h 4647"/>
              <a:gd name="T76" fmla="+- 0 7739 7135"/>
              <a:gd name="T77" fmla="*/ T76 w 3046"/>
              <a:gd name="T78" fmla="+- 0 5218 1453"/>
              <a:gd name="T79" fmla="*/ 5218 h 4647"/>
              <a:gd name="T80" fmla="+- 0 7848 7135"/>
              <a:gd name="T81" fmla="*/ T80 w 3046"/>
              <a:gd name="T82" fmla="+- 0 5305 1453"/>
              <a:gd name="T83" fmla="*/ 5305 h 4647"/>
              <a:gd name="T84" fmla="+- 0 7964 7135"/>
              <a:gd name="T85" fmla="*/ T84 w 3046"/>
              <a:gd name="T86" fmla="+- 0 5385 1453"/>
              <a:gd name="T87" fmla="*/ 5385 h 4647"/>
              <a:gd name="T88" fmla="+- 0 8088 7135"/>
              <a:gd name="T89" fmla="*/ T88 w 3046"/>
              <a:gd name="T90" fmla="+- 0 5455 1453"/>
              <a:gd name="T91" fmla="*/ 5455 h 4647"/>
              <a:gd name="T92" fmla="+- 0 8220 7135"/>
              <a:gd name="T93" fmla="*/ T92 w 3046"/>
              <a:gd name="T94" fmla="+- 0 5517 1453"/>
              <a:gd name="T95" fmla="*/ 5517 h 4647"/>
              <a:gd name="T96" fmla="+- 0 8360 7135"/>
              <a:gd name="T97" fmla="*/ T96 w 3046"/>
              <a:gd name="T98" fmla="+- 0 5569 1453"/>
              <a:gd name="T99" fmla="*/ 5569 h 4647"/>
              <a:gd name="T100" fmla="+- 0 10016 7135"/>
              <a:gd name="T101" fmla="*/ T100 w 3046"/>
              <a:gd name="T102" fmla="+- 0 6026 1453"/>
              <a:gd name="T103" fmla="*/ 6026 h 4647"/>
              <a:gd name="T104" fmla="+- 0 10057 7135"/>
              <a:gd name="T105" fmla="*/ T104 w 3046"/>
              <a:gd name="T106" fmla="+- 0 5875 1453"/>
              <a:gd name="T107" fmla="*/ 5875 h 4647"/>
              <a:gd name="T108" fmla="+- 0 10091 7135"/>
              <a:gd name="T109" fmla="*/ T108 w 3046"/>
              <a:gd name="T110" fmla="+- 0 5723 1453"/>
              <a:gd name="T111" fmla="*/ 5723 h 4647"/>
              <a:gd name="T112" fmla="+- 0 10120 7135"/>
              <a:gd name="T113" fmla="*/ T112 w 3046"/>
              <a:gd name="T114" fmla="+- 0 5569 1453"/>
              <a:gd name="T115" fmla="*/ 5569 h 4647"/>
              <a:gd name="T116" fmla="+- 0 10144 7135"/>
              <a:gd name="T117" fmla="*/ T116 w 3046"/>
              <a:gd name="T118" fmla="+- 0 5413 1453"/>
              <a:gd name="T119" fmla="*/ 5413 h 4647"/>
              <a:gd name="T120" fmla="+- 0 10162 7135"/>
              <a:gd name="T121" fmla="*/ T120 w 3046"/>
              <a:gd name="T122" fmla="+- 0 5255 1453"/>
              <a:gd name="T123" fmla="*/ 5255 h 4647"/>
              <a:gd name="T124" fmla="+- 0 10174 7135"/>
              <a:gd name="T125" fmla="*/ T124 w 3046"/>
              <a:gd name="T126" fmla="+- 0 5095 1453"/>
              <a:gd name="T127" fmla="*/ 5095 h 4647"/>
              <a:gd name="T128" fmla="+- 0 10180 7135"/>
              <a:gd name="T129" fmla="*/ T128 w 3046"/>
              <a:gd name="T130" fmla="+- 0 4934 1453"/>
              <a:gd name="T131" fmla="*/ 4934 h 4647"/>
              <a:gd name="T132" fmla="+- 0 10180 7135"/>
              <a:gd name="T133" fmla="*/ T132 w 3046"/>
              <a:gd name="T134" fmla="+- 0 4771 1453"/>
              <a:gd name="T135" fmla="*/ 4771 h 4647"/>
              <a:gd name="T136" fmla="+- 0 10174 7135"/>
              <a:gd name="T137" fmla="*/ T136 w 3046"/>
              <a:gd name="T138" fmla="+- 0 4609 1453"/>
              <a:gd name="T139" fmla="*/ 4609 h 4647"/>
              <a:gd name="T140" fmla="+- 0 10162 7135"/>
              <a:gd name="T141" fmla="*/ T140 w 3046"/>
              <a:gd name="T142" fmla="+- 0 4449 1453"/>
              <a:gd name="T143" fmla="*/ 4449 h 4647"/>
              <a:gd name="T144" fmla="+- 0 10144 7135"/>
              <a:gd name="T145" fmla="*/ T144 w 3046"/>
              <a:gd name="T146" fmla="+- 0 4290 1453"/>
              <a:gd name="T147" fmla="*/ 4290 h 4647"/>
              <a:gd name="T148" fmla="+- 0 10120 7135"/>
              <a:gd name="T149" fmla="*/ T148 w 3046"/>
              <a:gd name="T150" fmla="+- 0 4133 1453"/>
              <a:gd name="T151" fmla="*/ 4133 h 4647"/>
              <a:gd name="T152" fmla="+- 0 10091 7135"/>
              <a:gd name="T153" fmla="*/ T152 w 3046"/>
              <a:gd name="T154" fmla="+- 0 3978 1453"/>
              <a:gd name="T155" fmla="*/ 3978 h 4647"/>
              <a:gd name="T156" fmla="+- 0 10056 7135"/>
              <a:gd name="T157" fmla="*/ T156 w 3046"/>
              <a:gd name="T158" fmla="+- 0 3825 1453"/>
              <a:gd name="T159" fmla="*/ 3825 h 4647"/>
              <a:gd name="T160" fmla="+- 0 10015 7135"/>
              <a:gd name="T161" fmla="*/ T160 w 3046"/>
              <a:gd name="T162" fmla="+- 0 3675 1453"/>
              <a:gd name="T163" fmla="*/ 3675 h 4647"/>
              <a:gd name="T164" fmla="+- 0 9970 7135"/>
              <a:gd name="T165" fmla="*/ T164 w 3046"/>
              <a:gd name="T166" fmla="+- 0 3526 1453"/>
              <a:gd name="T167" fmla="*/ 3526 h 4647"/>
              <a:gd name="T168" fmla="+- 0 9919 7135"/>
              <a:gd name="T169" fmla="*/ T168 w 3046"/>
              <a:gd name="T170" fmla="+- 0 3380 1453"/>
              <a:gd name="T171" fmla="*/ 3380 h 4647"/>
              <a:gd name="T172" fmla="+- 0 9863 7135"/>
              <a:gd name="T173" fmla="*/ T172 w 3046"/>
              <a:gd name="T174" fmla="+- 0 3237 1453"/>
              <a:gd name="T175" fmla="*/ 3237 h 4647"/>
              <a:gd name="T176" fmla="+- 0 9802 7135"/>
              <a:gd name="T177" fmla="*/ T176 w 3046"/>
              <a:gd name="T178" fmla="+- 0 3095 1453"/>
              <a:gd name="T179" fmla="*/ 3095 h 4647"/>
              <a:gd name="T180" fmla="+- 0 9736 7135"/>
              <a:gd name="T181" fmla="*/ T180 w 3046"/>
              <a:gd name="T182" fmla="+- 0 2957 1453"/>
              <a:gd name="T183" fmla="*/ 2957 h 4647"/>
              <a:gd name="T184" fmla="+- 0 9665 7135"/>
              <a:gd name="T185" fmla="*/ T184 w 3046"/>
              <a:gd name="T186" fmla="+- 0 2822 1453"/>
              <a:gd name="T187" fmla="*/ 2822 h 4647"/>
              <a:gd name="T188" fmla="+- 0 9590 7135"/>
              <a:gd name="T189" fmla="*/ T188 w 3046"/>
              <a:gd name="T190" fmla="+- 0 2689 1453"/>
              <a:gd name="T191" fmla="*/ 2689 h 4647"/>
              <a:gd name="T192" fmla="+- 0 9510 7135"/>
              <a:gd name="T193" fmla="*/ T192 w 3046"/>
              <a:gd name="T194" fmla="+- 0 2559 1453"/>
              <a:gd name="T195" fmla="*/ 2559 h 4647"/>
              <a:gd name="T196" fmla="+- 0 9426 7135"/>
              <a:gd name="T197" fmla="*/ T196 w 3046"/>
              <a:gd name="T198" fmla="+- 0 2433 1453"/>
              <a:gd name="T199" fmla="*/ 2433 h 4647"/>
              <a:gd name="T200" fmla="+- 0 9337 7135"/>
              <a:gd name="T201" fmla="*/ T200 w 3046"/>
              <a:gd name="T202" fmla="+- 0 2310 1453"/>
              <a:gd name="T203" fmla="*/ 2310 h 4647"/>
              <a:gd name="T204" fmla="+- 0 9244 7135"/>
              <a:gd name="T205" fmla="*/ T204 w 3046"/>
              <a:gd name="T206" fmla="+- 0 2190 1453"/>
              <a:gd name="T207" fmla="*/ 2190 h 4647"/>
              <a:gd name="T208" fmla="+- 0 9147 7135"/>
              <a:gd name="T209" fmla="*/ T208 w 3046"/>
              <a:gd name="T210" fmla="+- 0 2073 1453"/>
              <a:gd name="T211" fmla="*/ 2073 h 4647"/>
              <a:gd name="T212" fmla="+- 0 9046 7135"/>
              <a:gd name="T213" fmla="*/ T212 w 3046"/>
              <a:gd name="T214" fmla="+- 0 1960 1453"/>
              <a:gd name="T215" fmla="*/ 1960 h 4647"/>
              <a:gd name="T216" fmla="+- 0 8941 7135"/>
              <a:gd name="T217" fmla="*/ T216 w 3046"/>
              <a:gd name="T218" fmla="+- 0 1851 1453"/>
              <a:gd name="T219" fmla="*/ 1851 h 4647"/>
              <a:gd name="T220" fmla="+- 0 8832 7135"/>
              <a:gd name="T221" fmla="*/ T220 w 3046"/>
              <a:gd name="T222" fmla="+- 0 1746 1453"/>
              <a:gd name="T223" fmla="*/ 1746 h 4647"/>
              <a:gd name="T224" fmla="+- 0 8720 7135"/>
              <a:gd name="T225" fmla="*/ T224 w 3046"/>
              <a:gd name="T226" fmla="+- 0 1644 1453"/>
              <a:gd name="T227" fmla="*/ 1644 h 4647"/>
              <a:gd name="T228" fmla="+- 0 8603 7135"/>
              <a:gd name="T229" fmla="*/ T228 w 3046"/>
              <a:gd name="T230" fmla="+- 0 1547 1453"/>
              <a:gd name="T231" fmla="*/ 1547 h 4647"/>
              <a:gd name="T232" fmla="+- 0 8484 7135"/>
              <a:gd name="T233" fmla="*/ T232 w 3046"/>
              <a:gd name="T234" fmla="+- 0 1453 1453"/>
              <a:gd name="T235" fmla="*/ 1453 h 4647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  <a:cxn ang="0">
                <a:pos x="T233" y="T235"/>
              </a:cxn>
            </a:cxnLst>
            <a:rect l="0" t="0" r="r" b="b"/>
            <a:pathLst>
              <a:path w="3046" h="4647">
                <a:moveTo>
                  <a:pt x="1349" y="0"/>
                </a:moveTo>
                <a:lnTo>
                  <a:pt x="339" y="1390"/>
                </a:lnTo>
                <a:lnTo>
                  <a:pt x="296" y="1452"/>
                </a:lnTo>
                <a:lnTo>
                  <a:pt x="257" y="1514"/>
                </a:lnTo>
                <a:lnTo>
                  <a:pt x="220" y="1577"/>
                </a:lnTo>
                <a:lnTo>
                  <a:pt x="186" y="1641"/>
                </a:lnTo>
                <a:lnTo>
                  <a:pt x="155" y="1706"/>
                </a:lnTo>
                <a:lnTo>
                  <a:pt x="127" y="1772"/>
                </a:lnTo>
                <a:lnTo>
                  <a:pt x="102" y="1838"/>
                </a:lnTo>
                <a:lnTo>
                  <a:pt x="80" y="1904"/>
                </a:lnTo>
                <a:lnTo>
                  <a:pt x="60" y="1971"/>
                </a:lnTo>
                <a:lnTo>
                  <a:pt x="43" y="2039"/>
                </a:lnTo>
                <a:lnTo>
                  <a:pt x="29" y="2106"/>
                </a:lnTo>
                <a:lnTo>
                  <a:pt x="18" y="2174"/>
                </a:lnTo>
                <a:lnTo>
                  <a:pt x="10" y="2243"/>
                </a:lnTo>
                <a:lnTo>
                  <a:pt x="4" y="2311"/>
                </a:lnTo>
                <a:lnTo>
                  <a:pt x="1" y="2379"/>
                </a:lnTo>
                <a:lnTo>
                  <a:pt x="0" y="2447"/>
                </a:lnTo>
                <a:lnTo>
                  <a:pt x="2" y="2515"/>
                </a:lnTo>
                <a:lnTo>
                  <a:pt x="7" y="2582"/>
                </a:lnTo>
                <a:lnTo>
                  <a:pt x="14" y="2650"/>
                </a:lnTo>
                <a:lnTo>
                  <a:pt x="24" y="2716"/>
                </a:lnTo>
                <a:lnTo>
                  <a:pt x="36" y="2783"/>
                </a:lnTo>
                <a:lnTo>
                  <a:pt x="51" y="2849"/>
                </a:lnTo>
                <a:lnTo>
                  <a:pt x="68" y="2914"/>
                </a:lnTo>
                <a:lnTo>
                  <a:pt x="87" y="2979"/>
                </a:lnTo>
                <a:lnTo>
                  <a:pt x="109" y="3042"/>
                </a:lnTo>
                <a:lnTo>
                  <a:pt x="134" y="3105"/>
                </a:lnTo>
                <a:lnTo>
                  <a:pt x="161" y="3167"/>
                </a:lnTo>
                <a:lnTo>
                  <a:pt x="190" y="3228"/>
                </a:lnTo>
                <a:lnTo>
                  <a:pt x="221" y="3288"/>
                </a:lnTo>
                <a:lnTo>
                  <a:pt x="255" y="3347"/>
                </a:lnTo>
                <a:lnTo>
                  <a:pt x="291" y="3404"/>
                </a:lnTo>
                <a:lnTo>
                  <a:pt x="329" y="3460"/>
                </a:lnTo>
                <a:lnTo>
                  <a:pt x="370" y="3515"/>
                </a:lnTo>
                <a:lnTo>
                  <a:pt x="412" y="3568"/>
                </a:lnTo>
                <a:lnTo>
                  <a:pt x="457" y="3620"/>
                </a:lnTo>
                <a:lnTo>
                  <a:pt x="504" y="3670"/>
                </a:lnTo>
                <a:lnTo>
                  <a:pt x="553" y="3718"/>
                </a:lnTo>
                <a:lnTo>
                  <a:pt x="604" y="3765"/>
                </a:lnTo>
                <a:lnTo>
                  <a:pt x="657" y="3809"/>
                </a:lnTo>
                <a:lnTo>
                  <a:pt x="713" y="3852"/>
                </a:lnTo>
                <a:lnTo>
                  <a:pt x="770" y="3893"/>
                </a:lnTo>
                <a:lnTo>
                  <a:pt x="829" y="3932"/>
                </a:lnTo>
                <a:lnTo>
                  <a:pt x="890" y="3968"/>
                </a:lnTo>
                <a:lnTo>
                  <a:pt x="953" y="4002"/>
                </a:lnTo>
                <a:lnTo>
                  <a:pt x="1018" y="4034"/>
                </a:lnTo>
                <a:lnTo>
                  <a:pt x="1085" y="4064"/>
                </a:lnTo>
                <a:lnTo>
                  <a:pt x="1154" y="4091"/>
                </a:lnTo>
                <a:lnTo>
                  <a:pt x="1225" y="4116"/>
                </a:lnTo>
                <a:lnTo>
                  <a:pt x="2859" y="4647"/>
                </a:lnTo>
                <a:lnTo>
                  <a:pt x="2881" y="4573"/>
                </a:lnTo>
                <a:lnTo>
                  <a:pt x="2902" y="4498"/>
                </a:lnTo>
                <a:lnTo>
                  <a:pt x="2922" y="4422"/>
                </a:lnTo>
                <a:lnTo>
                  <a:pt x="2940" y="4347"/>
                </a:lnTo>
                <a:lnTo>
                  <a:pt x="2956" y="4270"/>
                </a:lnTo>
                <a:lnTo>
                  <a:pt x="2971" y="4193"/>
                </a:lnTo>
                <a:lnTo>
                  <a:pt x="2985" y="4116"/>
                </a:lnTo>
                <a:lnTo>
                  <a:pt x="2998" y="4038"/>
                </a:lnTo>
                <a:lnTo>
                  <a:pt x="3009" y="3960"/>
                </a:lnTo>
                <a:lnTo>
                  <a:pt x="3018" y="3881"/>
                </a:lnTo>
                <a:lnTo>
                  <a:pt x="3027" y="3802"/>
                </a:lnTo>
                <a:lnTo>
                  <a:pt x="3033" y="3722"/>
                </a:lnTo>
                <a:lnTo>
                  <a:pt x="3039" y="3642"/>
                </a:lnTo>
                <a:lnTo>
                  <a:pt x="3042" y="3562"/>
                </a:lnTo>
                <a:lnTo>
                  <a:pt x="3045" y="3481"/>
                </a:lnTo>
                <a:lnTo>
                  <a:pt x="3045" y="3400"/>
                </a:lnTo>
                <a:lnTo>
                  <a:pt x="3045" y="3318"/>
                </a:lnTo>
                <a:lnTo>
                  <a:pt x="3042" y="3237"/>
                </a:lnTo>
                <a:lnTo>
                  <a:pt x="3039" y="3156"/>
                </a:lnTo>
                <a:lnTo>
                  <a:pt x="3033" y="3076"/>
                </a:lnTo>
                <a:lnTo>
                  <a:pt x="3027" y="2996"/>
                </a:lnTo>
                <a:lnTo>
                  <a:pt x="3018" y="2916"/>
                </a:lnTo>
                <a:lnTo>
                  <a:pt x="3009" y="2837"/>
                </a:lnTo>
                <a:lnTo>
                  <a:pt x="2997" y="2758"/>
                </a:lnTo>
                <a:lnTo>
                  <a:pt x="2985" y="2680"/>
                </a:lnTo>
                <a:lnTo>
                  <a:pt x="2971" y="2603"/>
                </a:lnTo>
                <a:lnTo>
                  <a:pt x="2956" y="2525"/>
                </a:lnTo>
                <a:lnTo>
                  <a:pt x="2939" y="2449"/>
                </a:lnTo>
                <a:lnTo>
                  <a:pt x="2921" y="2372"/>
                </a:lnTo>
                <a:lnTo>
                  <a:pt x="2901" y="2297"/>
                </a:lnTo>
                <a:lnTo>
                  <a:pt x="2880" y="2222"/>
                </a:lnTo>
                <a:lnTo>
                  <a:pt x="2858" y="2147"/>
                </a:lnTo>
                <a:lnTo>
                  <a:pt x="2835" y="2073"/>
                </a:lnTo>
                <a:lnTo>
                  <a:pt x="2810" y="2000"/>
                </a:lnTo>
                <a:lnTo>
                  <a:pt x="2784" y="1927"/>
                </a:lnTo>
                <a:lnTo>
                  <a:pt x="2756" y="1855"/>
                </a:lnTo>
                <a:lnTo>
                  <a:pt x="2728" y="1784"/>
                </a:lnTo>
                <a:lnTo>
                  <a:pt x="2698" y="1713"/>
                </a:lnTo>
                <a:lnTo>
                  <a:pt x="2667" y="1642"/>
                </a:lnTo>
                <a:lnTo>
                  <a:pt x="2634" y="1573"/>
                </a:lnTo>
                <a:lnTo>
                  <a:pt x="2601" y="1504"/>
                </a:lnTo>
                <a:lnTo>
                  <a:pt x="2566" y="1436"/>
                </a:lnTo>
                <a:lnTo>
                  <a:pt x="2530" y="1369"/>
                </a:lnTo>
                <a:lnTo>
                  <a:pt x="2493" y="1302"/>
                </a:lnTo>
                <a:lnTo>
                  <a:pt x="2455" y="1236"/>
                </a:lnTo>
                <a:lnTo>
                  <a:pt x="2415" y="1171"/>
                </a:lnTo>
                <a:lnTo>
                  <a:pt x="2375" y="1106"/>
                </a:lnTo>
                <a:lnTo>
                  <a:pt x="2333" y="1043"/>
                </a:lnTo>
                <a:lnTo>
                  <a:pt x="2291" y="980"/>
                </a:lnTo>
                <a:lnTo>
                  <a:pt x="2247" y="918"/>
                </a:lnTo>
                <a:lnTo>
                  <a:pt x="2202" y="857"/>
                </a:lnTo>
                <a:lnTo>
                  <a:pt x="2156" y="796"/>
                </a:lnTo>
                <a:lnTo>
                  <a:pt x="2109" y="737"/>
                </a:lnTo>
                <a:lnTo>
                  <a:pt x="2061" y="678"/>
                </a:lnTo>
                <a:lnTo>
                  <a:pt x="2012" y="620"/>
                </a:lnTo>
                <a:lnTo>
                  <a:pt x="1962" y="563"/>
                </a:lnTo>
                <a:lnTo>
                  <a:pt x="1911" y="507"/>
                </a:lnTo>
                <a:lnTo>
                  <a:pt x="1859" y="452"/>
                </a:lnTo>
                <a:lnTo>
                  <a:pt x="1806" y="398"/>
                </a:lnTo>
                <a:lnTo>
                  <a:pt x="1752" y="345"/>
                </a:lnTo>
                <a:lnTo>
                  <a:pt x="1697" y="293"/>
                </a:lnTo>
                <a:lnTo>
                  <a:pt x="1641" y="241"/>
                </a:lnTo>
                <a:lnTo>
                  <a:pt x="1585" y="191"/>
                </a:lnTo>
                <a:lnTo>
                  <a:pt x="1527" y="142"/>
                </a:lnTo>
                <a:lnTo>
                  <a:pt x="1468" y="94"/>
                </a:lnTo>
                <a:lnTo>
                  <a:pt x="1409" y="46"/>
                </a:lnTo>
                <a:lnTo>
                  <a:pt x="1349" y="0"/>
                </a:lnTo>
                <a:close/>
              </a:path>
            </a:pathLst>
          </a:custGeom>
          <a:solidFill>
            <a:srgbClr val="B3BD4C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06" name="Freeform 105"/>
          <xdr:cNvSpPr>
            <a:spLocks/>
          </xdr:cNvSpPr>
        </xdr:nvSpPr>
        <xdr:spPr bwMode="auto">
          <a:xfrm>
            <a:off x="1902" y="5615"/>
            <a:ext cx="3954" cy="3491"/>
          </a:xfrm>
          <a:custGeom>
            <a:avLst/>
            <a:gdLst>
              <a:gd name="T0" fmla="+- 0 4036 1902"/>
              <a:gd name="T1" fmla="*/ T0 w 3954"/>
              <a:gd name="T2" fmla="+- 0 5616 5616"/>
              <a:gd name="T3" fmla="*/ 5616 h 3491"/>
              <a:gd name="T4" fmla="+- 0 3894 1902"/>
              <a:gd name="T5" fmla="*/ T4 w 3954"/>
              <a:gd name="T6" fmla="+- 0 5626 5616"/>
              <a:gd name="T7" fmla="*/ 5626 h 3491"/>
              <a:gd name="T8" fmla="+- 0 3752 1902"/>
              <a:gd name="T9" fmla="*/ T8 w 3954"/>
              <a:gd name="T10" fmla="+- 0 5648 5616"/>
              <a:gd name="T11" fmla="*/ 5648 h 3491"/>
              <a:gd name="T12" fmla="+- 0 3609 1902"/>
              <a:gd name="T13" fmla="*/ T12 w 3954"/>
              <a:gd name="T14" fmla="+- 0 5682 5616"/>
              <a:gd name="T15" fmla="*/ 5682 h 3491"/>
              <a:gd name="T16" fmla="+- 0 1902 1902"/>
              <a:gd name="T17" fmla="*/ T16 w 3954"/>
              <a:gd name="T18" fmla="+- 0 6235 5616"/>
              <a:gd name="T19" fmla="*/ 6235 h 3491"/>
              <a:gd name="T20" fmla="+- 0 1954 1902"/>
              <a:gd name="T21" fmla="*/ T20 w 3954"/>
              <a:gd name="T22" fmla="+- 0 6377 5616"/>
              <a:gd name="T23" fmla="*/ 6377 h 3491"/>
              <a:gd name="T24" fmla="+- 0 2011 1902"/>
              <a:gd name="T25" fmla="*/ T24 w 3954"/>
              <a:gd name="T26" fmla="+- 0 6517 5616"/>
              <a:gd name="T27" fmla="*/ 6517 h 3491"/>
              <a:gd name="T28" fmla="+- 0 2072 1902"/>
              <a:gd name="T29" fmla="*/ T28 w 3954"/>
              <a:gd name="T30" fmla="+- 0 6654 5616"/>
              <a:gd name="T31" fmla="*/ 6654 h 3491"/>
              <a:gd name="T32" fmla="+- 0 2138 1902"/>
              <a:gd name="T33" fmla="*/ T32 w 3954"/>
              <a:gd name="T34" fmla="+- 0 6789 5616"/>
              <a:gd name="T35" fmla="*/ 6789 h 3491"/>
              <a:gd name="T36" fmla="+- 0 2208 1902"/>
              <a:gd name="T37" fmla="*/ T36 w 3954"/>
              <a:gd name="T38" fmla="+- 0 6921 5616"/>
              <a:gd name="T39" fmla="*/ 6921 h 3491"/>
              <a:gd name="T40" fmla="+- 0 2283 1902"/>
              <a:gd name="T41" fmla="*/ T40 w 3954"/>
              <a:gd name="T42" fmla="+- 0 7050 5616"/>
              <a:gd name="T43" fmla="*/ 7050 h 3491"/>
              <a:gd name="T44" fmla="+- 0 2363 1902"/>
              <a:gd name="T45" fmla="*/ T44 w 3954"/>
              <a:gd name="T46" fmla="+- 0 7176 5616"/>
              <a:gd name="T47" fmla="*/ 7176 h 3491"/>
              <a:gd name="T48" fmla="+- 0 2447 1902"/>
              <a:gd name="T49" fmla="*/ T48 w 3954"/>
              <a:gd name="T50" fmla="+- 0 7300 5616"/>
              <a:gd name="T51" fmla="*/ 7300 h 3491"/>
              <a:gd name="T52" fmla="+- 0 2534 1902"/>
              <a:gd name="T53" fmla="*/ T52 w 3954"/>
              <a:gd name="T54" fmla="+- 0 7420 5616"/>
              <a:gd name="T55" fmla="*/ 7420 h 3491"/>
              <a:gd name="T56" fmla="+- 0 2626 1902"/>
              <a:gd name="T57" fmla="*/ T56 w 3954"/>
              <a:gd name="T58" fmla="+- 0 7537 5616"/>
              <a:gd name="T59" fmla="*/ 7537 h 3491"/>
              <a:gd name="T60" fmla="+- 0 2722 1902"/>
              <a:gd name="T61" fmla="*/ T60 w 3954"/>
              <a:gd name="T62" fmla="+- 0 7650 5616"/>
              <a:gd name="T63" fmla="*/ 7650 h 3491"/>
              <a:gd name="T64" fmla="+- 0 2821 1902"/>
              <a:gd name="T65" fmla="*/ T64 w 3954"/>
              <a:gd name="T66" fmla="+- 0 7760 5616"/>
              <a:gd name="T67" fmla="*/ 7760 h 3491"/>
              <a:gd name="T68" fmla="+- 0 2925 1902"/>
              <a:gd name="T69" fmla="*/ T68 w 3954"/>
              <a:gd name="T70" fmla="+- 0 7867 5616"/>
              <a:gd name="T71" fmla="*/ 7867 h 3491"/>
              <a:gd name="T72" fmla="+- 0 3032 1902"/>
              <a:gd name="T73" fmla="*/ T72 w 3954"/>
              <a:gd name="T74" fmla="+- 0 7970 5616"/>
              <a:gd name="T75" fmla="*/ 7970 h 3491"/>
              <a:gd name="T76" fmla="+- 0 3142 1902"/>
              <a:gd name="T77" fmla="*/ T76 w 3954"/>
              <a:gd name="T78" fmla="+- 0 8069 5616"/>
              <a:gd name="T79" fmla="*/ 8069 h 3491"/>
              <a:gd name="T80" fmla="+- 0 3256 1902"/>
              <a:gd name="T81" fmla="*/ T80 w 3954"/>
              <a:gd name="T82" fmla="+- 0 8164 5616"/>
              <a:gd name="T83" fmla="*/ 8164 h 3491"/>
              <a:gd name="T84" fmla="+- 0 3373 1902"/>
              <a:gd name="T85" fmla="*/ T84 w 3954"/>
              <a:gd name="T86" fmla="+- 0 8255 5616"/>
              <a:gd name="T87" fmla="*/ 8255 h 3491"/>
              <a:gd name="T88" fmla="+- 0 3494 1902"/>
              <a:gd name="T89" fmla="*/ T88 w 3954"/>
              <a:gd name="T90" fmla="+- 0 8343 5616"/>
              <a:gd name="T91" fmla="*/ 8343 h 3491"/>
              <a:gd name="T92" fmla="+- 0 3618 1902"/>
              <a:gd name="T93" fmla="*/ T92 w 3954"/>
              <a:gd name="T94" fmla="+- 0 8426 5616"/>
              <a:gd name="T95" fmla="*/ 8426 h 3491"/>
              <a:gd name="T96" fmla="+- 0 3744 1902"/>
              <a:gd name="T97" fmla="*/ T96 w 3954"/>
              <a:gd name="T98" fmla="+- 0 8505 5616"/>
              <a:gd name="T99" fmla="*/ 8505 h 3491"/>
              <a:gd name="T100" fmla="+- 0 3874 1902"/>
              <a:gd name="T101" fmla="*/ T100 w 3954"/>
              <a:gd name="T102" fmla="+- 0 8579 5616"/>
              <a:gd name="T103" fmla="*/ 8579 h 3491"/>
              <a:gd name="T104" fmla="+- 0 4006 1902"/>
              <a:gd name="T105" fmla="*/ T104 w 3954"/>
              <a:gd name="T106" fmla="+- 0 8649 5616"/>
              <a:gd name="T107" fmla="*/ 8649 h 3491"/>
              <a:gd name="T108" fmla="+- 0 4141 1902"/>
              <a:gd name="T109" fmla="*/ T108 w 3954"/>
              <a:gd name="T110" fmla="+- 0 8715 5616"/>
              <a:gd name="T111" fmla="*/ 8715 h 3491"/>
              <a:gd name="T112" fmla="+- 0 4279 1902"/>
              <a:gd name="T113" fmla="*/ T112 w 3954"/>
              <a:gd name="T114" fmla="+- 0 8775 5616"/>
              <a:gd name="T115" fmla="*/ 8775 h 3491"/>
              <a:gd name="T116" fmla="+- 0 4419 1902"/>
              <a:gd name="T117" fmla="*/ T116 w 3954"/>
              <a:gd name="T118" fmla="+- 0 8831 5616"/>
              <a:gd name="T119" fmla="*/ 8831 h 3491"/>
              <a:gd name="T120" fmla="+- 0 4561 1902"/>
              <a:gd name="T121" fmla="*/ T120 w 3954"/>
              <a:gd name="T122" fmla="+- 0 8883 5616"/>
              <a:gd name="T123" fmla="*/ 8883 h 3491"/>
              <a:gd name="T124" fmla="+- 0 4706 1902"/>
              <a:gd name="T125" fmla="*/ T124 w 3954"/>
              <a:gd name="T126" fmla="+- 0 8929 5616"/>
              <a:gd name="T127" fmla="*/ 8929 h 3491"/>
              <a:gd name="T128" fmla="+- 0 4853 1902"/>
              <a:gd name="T129" fmla="*/ T128 w 3954"/>
              <a:gd name="T130" fmla="+- 0 8970 5616"/>
              <a:gd name="T131" fmla="*/ 8970 h 3491"/>
              <a:gd name="T132" fmla="+- 0 5002 1902"/>
              <a:gd name="T133" fmla="*/ T132 w 3954"/>
              <a:gd name="T134" fmla="+- 0 9006 5616"/>
              <a:gd name="T135" fmla="*/ 9006 h 3491"/>
              <a:gd name="T136" fmla="+- 0 5154 1902"/>
              <a:gd name="T137" fmla="*/ T136 w 3954"/>
              <a:gd name="T138" fmla="+- 0 9036 5616"/>
              <a:gd name="T139" fmla="*/ 9036 h 3491"/>
              <a:gd name="T140" fmla="+- 0 5307 1902"/>
              <a:gd name="T141" fmla="*/ T140 w 3954"/>
              <a:gd name="T142" fmla="+- 0 9061 5616"/>
              <a:gd name="T143" fmla="*/ 9061 h 3491"/>
              <a:gd name="T144" fmla="+- 0 5461 1902"/>
              <a:gd name="T145" fmla="*/ T144 w 3954"/>
              <a:gd name="T146" fmla="+- 0 9081 5616"/>
              <a:gd name="T147" fmla="*/ 9081 h 3491"/>
              <a:gd name="T148" fmla="+- 0 5618 1902"/>
              <a:gd name="T149" fmla="*/ T148 w 3954"/>
              <a:gd name="T150" fmla="+- 0 9095 5616"/>
              <a:gd name="T151" fmla="*/ 9095 h 3491"/>
              <a:gd name="T152" fmla="+- 0 5776 1902"/>
              <a:gd name="T153" fmla="*/ T152 w 3954"/>
              <a:gd name="T154" fmla="+- 0 9104 5616"/>
              <a:gd name="T155" fmla="*/ 9104 h 3491"/>
              <a:gd name="T156" fmla="+- 0 5856 1902"/>
              <a:gd name="T157" fmla="*/ T156 w 3954"/>
              <a:gd name="T158" fmla="+- 0 7388 5616"/>
              <a:gd name="T159" fmla="*/ 7388 h 3491"/>
              <a:gd name="T160" fmla="+- 0 5850 1902"/>
              <a:gd name="T161" fmla="*/ T160 w 3954"/>
              <a:gd name="T162" fmla="+- 0 7239 5616"/>
              <a:gd name="T163" fmla="*/ 7239 h 3491"/>
              <a:gd name="T164" fmla="+- 0 5832 1902"/>
              <a:gd name="T165" fmla="*/ T164 w 3954"/>
              <a:gd name="T166" fmla="+- 0 7095 5616"/>
              <a:gd name="T167" fmla="*/ 7095 h 3491"/>
              <a:gd name="T168" fmla="+- 0 5803 1902"/>
              <a:gd name="T169" fmla="*/ T168 w 3954"/>
              <a:gd name="T170" fmla="+- 0 6955 5616"/>
              <a:gd name="T171" fmla="*/ 6955 h 3491"/>
              <a:gd name="T172" fmla="+- 0 5763 1902"/>
              <a:gd name="T173" fmla="*/ T172 w 3954"/>
              <a:gd name="T174" fmla="+- 0 6820 5616"/>
              <a:gd name="T175" fmla="*/ 6820 h 3491"/>
              <a:gd name="T176" fmla="+- 0 5714 1902"/>
              <a:gd name="T177" fmla="*/ T176 w 3954"/>
              <a:gd name="T178" fmla="+- 0 6689 5616"/>
              <a:gd name="T179" fmla="*/ 6689 h 3491"/>
              <a:gd name="T180" fmla="+- 0 5654 1902"/>
              <a:gd name="T181" fmla="*/ T180 w 3954"/>
              <a:gd name="T182" fmla="+- 0 6565 5616"/>
              <a:gd name="T183" fmla="*/ 6565 h 3491"/>
              <a:gd name="T184" fmla="+- 0 5586 1902"/>
              <a:gd name="T185" fmla="*/ T184 w 3954"/>
              <a:gd name="T186" fmla="+- 0 6446 5616"/>
              <a:gd name="T187" fmla="*/ 6446 h 3491"/>
              <a:gd name="T188" fmla="+- 0 5509 1902"/>
              <a:gd name="T189" fmla="*/ T188 w 3954"/>
              <a:gd name="T190" fmla="+- 0 6334 5616"/>
              <a:gd name="T191" fmla="*/ 6334 h 3491"/>
              <a:gd name="T192" fmla="+- 0 5424 1902"/>
              <a:gd name="T193" fmla="*/ T192 w 3954"/>
              <a:gd name="T194" fmla="+- 0 6228 5616"/>
              <a:gd name="T195" fmla="*/ 6228 h 3491"/>
              <a:gd name="T196" fmla="+- 0 5331 1902"/>
              <a:gd name="T197" fmla="*/ T196 w 3954"/>
              <a:gd name="T198" fmla="+- 0 6130 5616"/>
              <a:gd name="T199" fmla="*/ 6130 h 3491"/>
              <a:gd name="T200" fmla="+- 0 5232 1902"/>
              <a:gd name="T201" fmla="*/ T200 w 3954"/>
              <a:gd name="T202" fmla="+- 0 6038 5616"/>
              <a:gd name="T203" fmla="*/ 6038 h 3491"/>
              <a:gd name="T204" fmla="+- 0 5125 1902"/>
              <a:gd name="T205" fmla="*/ T204 w 3954"/>
              <a:gd name="T206" fmla="+- 0 5955 5616"/>
              <a:gd name="T207" fmla="*/ 5955 h 3491"/>
              <a:gd name="T208" fmla="+- 0 5013 1902"/>
              <a:gd name="T209" fmla="*/ T208 w 3954"/>
              <a:gd name="T210" fmla="+- 0 5880 5616"/>
              <a:gd name="T211" fmla="*/ 5880 h 3491"/>
              <a:gd name="T212" fmla="+- 0 4896 1902"/>
              <a:gd name="T213" fmla="*/ T212 w 3954"/>
              <a:gd name="T214" fmla="+- 0 5813 5616"/>
              <a:gd name="T215" fmla="*/ 5813 h 3491"/>
              <a:gd name="T216" fmla="+- 0 4774 1902"/>
              <a:gd name="T217" fmla="*/ T216 w 3954"/>
              <a:gd name="T218" fmla="+- 0 5756 5616"/>
              <a:gd name="T219" fmla="*/ 5756 h 3491"/>
              <a:gd name="T220" fmla="+- 0 4647 1902"/>
              <a:gd name="T221" fmla="*/ T220 w 3954"/>
              <a:gd name="T222" fmla="+- 0 5708 5616"/>
              <a:gd name="T223" fmla="*/ 5708 h 3491"/>
              <a:gd name="T224" fmla="+- 0 4516 1902"/>
              <a:gd name="T225" fmla="*/ T224 w 3954"/>
              <a:gd name="T226" fmla="+- 0 5669 5616"/>
              <a:gd name="T227" fmla="*/ 5669 h 3491"/>
              <a:gd name="T228" fmla="+- 0 4382 1902"/>
              <a:gd name="T229" fmla="*/ T228 w 3954"/>
              <a:gd name="T230" fmla="+- 0 5641 5616"/>
              <a:gd name="T231" fmla="*/ 5641 h 3491"/>
              <a:gd name="T232" fmla="+- 0 4245 1902"/>
              <a:gd name="T233" fmla="*/ T232 w 3954"/>
              <a:gd name="T234" fmla="+- 0 5623 5616"/>
              <a:gd name="T235" fmla="*/ 5623 h 3491"/>
              <a:gd name="T236" fmla="+- 0 4106 1902"/>
              <a:gd name="T237" fmla="*/ T236 w 3954"/>
              <a:gd name="T238" fmla="+- 0 5616 5616"/>
              <a:gd name="T239" fmla="*/ 5616 h 349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  <a:cxn ang="0">
                <a:pos x="T233" y="T235"/>
              </a:cxn>
              <a:cxn ang="0">
                <a:pos x="T237" y="T239"/>
              </a:cxn>
            </a:cxnLst>
            <a:rect l="0" t="0" r="r" b="b"/>
            <a:pathLst>
              <a:path w="3954" h="3491">
                <a:moveTo>
                  <a:pt x="2204" y="0"/>
                </a:moveTo>
                <a:lnTo>
                  <a:pt x="2134" y="0"/>
                </a:lnTo>
                <a:lnTo>
                  <a:pt x="2063" y="4"/>
                </a:lnTo>
                <a:lnTo>
                  <a:pt x="1992" y="10"/>
                </a:lnTo>
                <a:lnTo>
                  <a:pt x="1921" y="20"/>
                </a:lnTo>
                <a:lnTo>
                  <a:pt x="1850" y="32"/>
                </a:lnTo>
                <a:lnTo>
                  <a:pt x="1778" y="47"/>
                </a:lnTo>
                <a:lnTo>
                  <a:pt x="1707" y="66"/>
                </a:lnTo>
                <a:lnTo>
                  <a:pt x="1635" y="87"/>
                </a:lnTo>
                <a:lnTo>
                  <a:pt x="0" y="619"/>
                </a:lnTo>
                <a:lnTo>
                  <a:pt x="25" y="690"/>
                </a:lnTo>
                <a:lnTo>
                  <a:pt x="52" y="761"/>
                </a:lnTo>
                <a:lnTo>
                  <a:pt x="80" y="831"/>
                </a:lnTo>
                <a:lnTo>
                  <a:pt x="109" y="901"/>
                </a:lnTo>
                <a:lnTo>
                  <a:pt x="139" y="970"/>
                </a:lnTo>
                <a:lnTo>
                  <a:pt x="170" y="1038"/>
                </a:lnTo>
                <a:lnTo>
                  <a:pt x="202" y="1106"/>
                </a:lnTo>
                <a:lnTo>
                  <a:pt x="236" y="1173"/>
                </a:lnTo>
                <a:lnTo>
                  <a:pt x="271" y="1239"/>
                </a:lnTo>
                <a:lnTo>
                  <a:pt x="306" y="1305"/>
                </a:lnTo>
                <a:lnTo>
                  <a:pt x="343" y="1370"/>
                </a:lnTo>
                <a:lnTo>
                  <a:pt x="381" y="1434"/>
                </a:lnTo>
                <a:lnTo>
                  <a:pt x="421" y="1498"/>
                </a:lnTo>
                <a:lnTo>
                  <a:pt x="461" y="1560"/>
                </a:lnTo>
                <a:lnTo>
                  <a:pt x="502" y="1622"/>
                </a:lnTo>
                <a:lnTo>
                  <a:pt x="545" y="1684"/>
                </a:lnTo>
                <a:lnTo>
                  <a:pt x="588" y="1744"/>
                </a:lnTo>
                <a:lnTo>
                  <a:pt x="632" y="1804"/>
                </a:lnTo>
                <a:lnTo>
                  <a:pt x="678" y="1863"/>
                </a:lnTo>
                <a:lnTo>
                  <a:pt x="724" y="1921"/>
                </a:lnTo>
                <a:lnTo>
                  <a:pt x="771" y="1978"/>
                </a:lnTo>
                <a:lnTo>
                  <a:pt x="820" y="2034"/>
                </a:lnTo>
                <a:lnTo>
                  <a:pt x="869" y="2090"/>
                </a:lnTo>
                <a:lnTo>
                  <a:pt x="919" y="2144"/>
                </a:lnTo>
                <a:lnTo>
                  <a:pt x="971" y="2198"/>
                </a:lnTo>
                <a:lnTo>
                  <a:pt x="1023" y="2251"/>
                </a:lnTo>
                <a:lnTo>
                  <a:pt x="1076" y="2303"/>
                </a:lnTo>
                <a:lnTo>
                  <a:pt x="1130" y="2354"/>
                </a:lnTo>
                <a:lnTo>
                  <a:pt x="1185" y="2404"/>
                </a:lnTo>
                <a:lnTo>
                  <a:pt x="1240" y="2453"/>
                </a:lnTo>
                <a:lnTo>
                  <a:pt x="1297" y="2501"/>
                </a:lnTo>
                <a:lnTo>
                  <a:pt x="1354" y="2548"/>
                </a:lnTo>
                <a:lnTo>
                  <a:pt x="1412" y="2594"/>
                </a:lnTo>
                <a:lnTo>
                  <a:pt x="1471" y="2639"/>
                </a:lnTo>
                <a:lnTo>
                  <a:pt x="1531" y="2684"/>
                </a:lnTo>
                <a:lnTo>
                  <a:pt x="1592" y="2727"/>
                </a:lnTo>
                <a:lnTo>
                  <a:pt x="1653" y="2769"/>
                </a:lnTo>
                <a:lnTo>
                  <a:pt x="1716" y="2810"/>
                </a:lnTo>
                <a:lnTo>
                  <a:pt x="1778" y="2850"/>
                </a:lnTo>
                <a:lnTo>
                  <a:pt x="1842" y="2889"/>
                </a:lnTo>
                <a:lnTo>
                  <a:pt x="1907" y="2926"/>
                </a:lnTo>
                <a:lnTo>
                  <a:pt x="1972" y="2963"/>
                </a:lnTo>
                <a:lnTo>
                  <a:pt x="2037" y="2999"/>
                </a:lnTo>
                <a:lnTo>
                  <a:pt x="2104" y="3033"/>
                </a:lnTo>
                <a:lnTo>
                  <a:pt x="2171" y="3067"/>
                </a:lnTo>
                <a:lnTo>
                  <a:pt x="2239" y="3099"/>
                </a:lnTo>
                <a:lnTo>
                  <a:pt x="2308" y="3130"/>
                </a:lnTo>
                <a:lnTo>
                  <a:pt x="2377" y="3159"/>
                </a:lnTo>
                <a:lnTo>
                  <a:pt x="2446" y="3188"/>
                </a:lnTo>
                <a:lnTo>
                  <a:pt x="2517" y="3215"/>
                </a:lnTo>
                <a:lnTo>
                  <a:pt x="2588" y="3242"/>
                </a:lnTo>
                <a:lnTo>
                  <a:pt x="2659" y="3267"/>
                </a:lnTo>
                <a:lnTo>
                  <a:pt x="2732" y="3290"/>
                </a:lnTo>
                <a:lnTo>
                  <a:pt x="2804" y="3313"/>
                </a:lnTo>
                <a:lnTo>
                  <a:pt x="2878" y="3334"/>
                </a:lnTo>
                <a:lnTo>
                  <a:pt x="2951" y="3354"/>
                </a:lnTo>
                <a:lnTo>
                  <a:pt x="3026" y="3372"/>
                </a:lnTo>
                <a:lnTo>
                  <a:pt x="3100" y="3390"/>
                </a:lnTo>
                <a:lnTo>
                  <a:pt x="3176" y="3406"/>
                </a:lnTo>
                <a:lnTo>
                  <a:pt x="3252" y="3420"/>
                </a:lnTo>
                <a:lnTo>
                  <a:pt x="3328" y="3434"/>
                </a:lnTo>
                <a:lnTo>
                  <a:pt x="3405" y="3445"/>
                </a:lnTo>
                <a:lnTo>
                  <a:pt x="3482" y="3456"/>
                </a:lnTo>
                <a:lnTo>
                  <a:pt x="3559" y="3465"/>
                </a:lnTo>
                <a:lnTo>
                  <a:pt x="3637" y="3473"/>
                </a:lnTo>
                <a:lnTo>
                  <a:pt x="3716" y="3479"/>
                </a:lnTo>
                <a:lnTo>
                  <a:pt x="3795" y="3484"/>
                </a:lnTo>
                <a:lnTo>
                  <a:pt x="3874" y="3488"/>
                </a:lnTo>
                <a:lnTo>
                  <a:pt x="3954" y="3490"/>
                </a:lnTo>
                <a:lnTo>
                  <a:pt x="3954" y="1772"/>
                </a:lnTo>
                <a:lnTo>
                  <a:pt x="3952" y="1697"/>
                </a:lnTo>
                <a:lnTo>
                  <a:pt x="3948" y="1623"/>
                </a:lnTo>
                <a:lnTo>
                  <a:pt x="3940" y="1551"/>
                </a:lnTo>
                <a:lnTo>
                  <a:pt x="3930" y="1479"/>
                </a:lnTo>
                <a:lnTo>
                  <a:pt x="3917" y="1408"/>
                </a:lnTo>
                <a:lnTo>
                  <a:pt x="3901" y="1339"/>
                </a:lnTo>
                <a:lnTo>
                  <a:pt x="3882" y="1271"/>
                </a:lnTo>
                <a:lnTo>
                  <a:pt x="3861" y="1204"/>
                </a:lnTo>
                <a:lnTo>
                  <a:pt x="3838" y="1138"/>
                </a:lnTo>
                <a:lnTo>
                  <a:pt x="3812" y="1073"/>
                </a:lnTo>
                <a:lnTo>
                  <a:pt x="3783" y="1010"/>
                </a:lnTo>
                <a:lnTo>
                  <a:pt x="3752" y="949"/>
                </a:lnTo>
                <a:lnTo>
                  <a:pt x="3719" y="889"/>
                </a:lnTo>
                <a:lnTo>
                  <a:pt x="3684" y="830"/>
                </a:lnTo>
                <a:lnTo>
                  <a:pt x="3646" y="773"/>
                </a:lnTo>
                <a:lnTo>
                  <a:pt x="3607" y="718"/>
                </a:lnTo>
                <a:lnTo>
                  <a:pt x="3565" y="664"/>
                </a:lnTo>
                <a:lnTo>
                  <a:pt x="3522" y="612"/>
                </a:lnTo>
                <a:lnTo>
                  <a:pt x="3476" y="562"/>
                </a:lnTo>
                <a:lnTo>
                  <a:pt x="3429" y="514"/>
                </a:lnTo>
                <a:lnTo>
                  <a:pt x="3380" y="467"/>
                </a:lnTo>
                <a:lnTo>
                  <a:pt x="3330" y="422"/>
                </a:lnTo>
                <a:lnTo>
                  <a:pt x="3277" y="380"/>
                </a:lnTo>
                <a:lnTo>
                  <a:pt x="3223" y="339"/>
                </a:lnTo>
                <a:lnTo>
                  <a:pt x="3168" y="300"/>
                </a:lnTo>
                <a:lnTo>
                  <a:pt x="3111" y="264"/>
                </a:lnTo>
                <a:lnTo>
                  <a:pt x="3053" y="230"/>
                </a:lnTo>
                <a:lnTo>
                  <a:pt x="2994" y="197"/>
                </a:lnTo>
                <a:lnTo>
                  <a:pt x="2933" y="167"/>
                </a:lnTo>
                <a:lnTo>
                  <a:pt x="2872" y="140"/>
                </a:lnTo>
                <a:lnTo>
                  <a:pt x="2809" y="114"/>
                </a:lnTo>
                <a:lnTo>
                  <a:pt x="2745" y="92"/>
                </a:lnTo>
                <a:lnTo>
                  <a:pt x="2680" y="71"/>
                </a:lnTo>
                <a:lnTo>
                  <a:pt x="2614" y="53"/>
                </a:lnTo>
                <a:lnTo>
                  <a:pt x="2548" y="38"/>
                </a:lnTo>
                <a:lnTo>
                  <a:pt x="2480" y="25"/>
                </a:lnTo>
                <a:lnTo>
                  <a:pt x="2412" y="14"/>
                </a:lnTo>
                <a:lnTo>
                  <a:pt x="2343" y="7"/>
                </a:lnTo>
                <a:lnTo>
                  <a:pt x="2274" y="2"/>
                </a:lnTo>
                <a:lnTo>
                  <a:pt x="2204" y="0"/>
                </a:lnTo>
                <a:close/>
              </a:path>
            </a:pathLst>
          </a:custGeom>
          <a:solidFill>
            <a:srgbClr val="EE8C3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1672" y="1453"/>
            <a:ext cx="3046" cy="4647"/>
          </a:xfrm>
          <a:custGeom>
            <a:avLst/>
            <a:gdLst>
              <a:gd name="T0" fmla="+- 0 3309 1672"/>
              <a:gd name="T1" fmla="*/ T0 w 3046"/>
              <a:gd name="T2" fmla="+- 0 1499 1453"/>
              <a:gd name="T3" fmla="*/ 1499 h 4647"/>
              <a:gd name="T4" fmla="+- 0 3191 1672"/>
              <a:gd name="T5" fmla="*/ T4 w 3046"/>
              <a:gd name="T6" fmla="+- 0 1595 1453"/>
              <a:gd name="T7" fmla="*/ 1595 h 4647"/>
              <a:gd name="T8" fmla="+- 0 3077 1672"/>
              <a:gd name="T9" fmla="*/ T8 w 3046"/>
              <a:gd name="T10" fmla="+- 0 1694 1453"/>
              <a:gd name="T11" fmla="*/ 1694 h 4647"/>
              <a:gd name="T12" fmla="+- 0 2966 1672"/>
              <a:gd name="T13" fmla="*/ T12 w 3046"/>
              <a:gd name="T14" fmla="+- 0 1798 1453"/>
              <a:gd name="T15" fmla="*/ 1798 h 4647"/>
              <a:gd name="T16" fmla="+- 0 2859 1672"/>
              <a:gd name="T17" fmla="*/ T16 w 3046"/>
              <a:gd name="T18" fmla="+- 0 1905 1453"/>
              <a:gd name="T19" fmla="*/ 1905 h 4647"/>
              <a:gd name="T20" fmla="+- 0 2756 1672"/>
              <a:gd name="T21" fmla="*/ T20 w 3046"/>
              <a:gd name="T22" fmla="+- 0 2016 1453"/>
              <a:gd name="T23" fmla="*/ 2016 h 4647"/>
              <a:gd name="T24" fmla="+- 0 2657 1672"/>
              <a:gd name="T25" fmla="*/ T24 w 3046"/>
              <a:gd name="T26" fmla="+- 0 2131 1453"/>
              <a:gd name="T27" fmla="*/ 2131 h 4647"/>
              <a:gd name="T28" fmla="+- 0 2562 1672"/>
              <a:gd name="T29" fmla="*/ T28 w 3046"/>
              <a:gd name="T30" fmla="+- 0 2249 1453"/>
              <a:gd name="T31" fmla="*/ 2249 h 4647"/>
              <a:gd name="T32" fmla="+- 0 2471 1672"/>
              <a:gd name="T33" fmla="*/ T32 w 3046"/>
              <a:gd name="T34" fmla="+- 0 2371 1453"/>
              <a:gd name="T35" fmla="*/ 2371 h 4647"/>
              <a:gd name="T36" fmla="+- 0 2385 1672"/>
              <a:gd name="T37" fmla="*/ T36 w 3046"/>
              <a:gd name="T38" fmla="+- 0 2496 1453"/>
              <a:gd name="T39" fmla="*/ 2496 h 4647"/>
              <a:gd name="T40" fmla="+- 0 2303 1672"/>
              <a:gd name="T41" fmla="*/ T40 w 3046"/>
              <a:gd name="T42" fmla="+- 0 2624 1453"/>
              <a:gd name="T43" fmla="*/ 2624 h 4647"/>
              <a:gd name="T44" fmla="+- 0 2225 1672"/>
              <a:gd name="T45" fmla="*/ T44 w 3046"/>
              <a:gd name="T46" fmla="+- 0 2755 1453"/>
              <a:gd name="T47" fmla="*/ 2755 h 4647"/>
              <a:gd name="T48" fmla="+- 0 2152 1672"/>
              <a:gd name="T49" fmla="*/ T48 w 3046"/>
              <a:gd name="T50" fmla="+- 0 2889 1453"/>
              <a:gd name="T51" fmla="*/ 2889 h 4647"/>
              <a:gd name="T52" fmla="+- 0 2084 1672"/>
              <a:gd name="T53" fmla="*/ T52 w 3046"/>
              <a:gd name="T54" fmla="+- 0 3026 1453"/>
              <a:gd name="T55" fmla="*/ 3026 h 4647"/>
              <a:gd name="T56" fmla="+- 0 2020 1672"/>
              <a:gd name="T57" fmla="*/ T56 w 3046"/>
              <a:gd name="T58" fmla="+- 0 3166 1453"/>
              <a:gd name="T59" fmla="*/ 3166 h 4647"/>
              <a:gd name="T60" fmla="+- 0 1962 1672"/>
              <a:gd name="T61" fmla="*/ T60 w 3046"/>
              <a:gd name="T62" fmla="+- 0 3308 1453"/>
              <a:gd name="T63" fmla="*/ 3308 h 4647"/>
              <a:gd name="T64" fmla="+- 0 1908 1672"/>
              <a:gd name="T65" fmla="*/ T64 w 3046"/>
              <a:gd name="T66" fmla="+- 0 3453 1453"/>
              <a:gd name="T67" fmla="*/ 3453 h 4647"/>
              <a:gd name="T68" fmla="+- 0 1860 1672"/>
              <a:gd name="T69" fmla="*/ T68 w 3046"/>
              <a:gd name="T70" fmla="+- 0 3600 1453"/>
              <a:gd name="T71" fmla="*/ 3600 h 4647"/>
              <a:gd name="T72" fmla="+- 0 1817 1672"/>
              <a:gd name="T73" fmla="*/ T72 w 3046"/>
              <a:gd name="T74" fmla="+- 0 3750 1453"/>
              <a:gd name="T75" fmla="*/ 3750 h 4647"/>
              <a:gd name="T76" fmla="+- 0 1779 1672"/>
              <a:gd name="T77" fmla="*/ T76 w 3046"/>
              <a:gd name="T78" fmla="+- 0 3902 1453"/>
              <a:gd name="T79" fmla="*/ 3902 h 4647"/>
              <a:gd name="T80" fmla="+- 0 1747 1672"/>
              <a:gd name="T81" fmla="*/ T80 w 3046"/>
              <a:gd name="T82" fmla="+- 0 4056 1453"/>
              <a:gd name="T83" fmla="*/ 4056 h 4647"/>
              <a:gd name="T84" fmla="+- 0 1720 1672"/>
              <a:gd name="T85" fmla="*/ T84 w 3046"/>
              <a:gd name="T86" fmla="+- 0 4211 1453"/>
              <a:gd name="T87" fmla="*/ 4211 h 4647"/>
              <a:gd name="T88" fmla="+- 0 1700 1672"/>
              <a:gd name="T89" fmla="*/ T88 w 3046"/>
              <a:gd name="T90" fmla="+- 0 4369 1453"/>
              <a:gd name="T91" fmla="*/ 4369 h 4647"/>
              <a:gd name="T92" fmla="+- 0 1685 1672"/>
              <a:gd name="T93" fmla="*/ T92 w 3046"/>
              <a:gd name="T94" fmla="+- 0 4529 1453"/>
              <a:gd name="T95" fmla="*/ 4529 h 4647"/>
              <a:gd name="T96" fmla="+- 0 1676 1672"/>
              <a:gd name="T97" fmla="*/ T96 w 3046"/>
              <a:gd name="T98" fmla="+- 0 4690 1453"/>
              <a:gd name="T99" fmla="*/ 4690 h 4647"/>
              <a:gd name="T100" fmla="+- 0 1672 1672"/>
              <a:gd name="T101" fmla="*/ T100 w 3046"/>
              <a:gd name="T102" fmla="+- 0 4853 1453"/>
              <a:gd name="T103" fmla="*/ 4853 h 4647"/>
              <a:gd name="T104" fmla="+- 0 1675 1672"/>
              <a:gd name="T105" fmla="*/ T104 w 3046"/>
              <a:gd name="T106" fmla="+- 0 5015 1453"/>
              <a:gd name="T107" fmla="*/ 5015 h 4647"/>
              <a:gd name="T108" fmla="+- 0 1685 1672"/>
              <a:gd name="T109" fmla="*/ T108 w 3046"/>
              <a:gd name="T110" fmla="+- 0 5175 1453"/>
              <a:gd name="T111" fmla="*/ 5175 h 4647"/>
              <a:gd name="T112" fmla="+- 0 1699 1672"/>
              <a:gd name="T113" fmla="*/ T112 w 3046"/>
              <a:gd name="T114" fmla="+- 0 5334 1453"/>
              <a:gd name="T115" fmla="*/ 5334 h 4647"/>
              <a:gd name="T116" fmla="+- 0 1720 1672"/>
              <a:gd name="T117" fmla="*/ T116 w 3046"/>
              <a:gd name="T118" fmla="+- 0 5491 1453"/>
              <a:gd name="T119" fmla="*/ 5491 h 4647"/>
              <a:gd name="T120" fmla="+- 0 1746 1672"/>
              <a:gd name="T121" fmla="*/ T120 w 3046"/>
              <a:gd name="T122" fmla="+- 0 5646 1453"/>
              <a:gd name="T123" fmla="*/ 5646 h 4647"/>
              <a:gd name="T124" fmla="+- 0 1778 1672"/>
              <a:gd name="T125" fmla="*/ T124 w 3046"/>
              <a:gd name="T126" fmla="+- 0 5800 1453"/>
              <a:gd name="T127" fmla="*/ 5800 h 4647"/>
              <a:gd name="T128" fmla="+- 0 1816 1672"/>
              <a:gd name="T129" fmla="*/ T128 w 3046"/>
              <a:gd name="T130" fmla="+- 0 5951 1453"/>
              <a:gd name="T131" fmla="*/ 5951 h 4647"/>
              <a:gd name="T132" fmla="+- 0 1858 1672"/>
              <a:gd name="T133" fmla="*/ T132 w 3046"/>
              <a:gd name="T134" fmla="+- 0 6100 1453"/>
              <a:gd name="T135" fmla="*/ 6100 h 4647"/>
              <a:gd name="T136" fmla="+- 0 3564 1672"/>
              <a:gd name="T137" fmla="*/ T136 w 3046"/>
              <a:gd name="T138" fmla="+- 0 5544 1453"/>
              <a:gd name="T139" fmla="*/ 5544 h 4647"/>
              <a:gd name="T140" fmla="+- 0 3700 1672"/>
              <a:gd name="T141" fmla="*/ T140 w 3046"/>
              <a:gd name="T142" fmla="+- 0 5487 1453"/>
              <a:gd name="T143" fmla="*/ 5487 h 4647"/>
              <a:gd name="T144" fmla="+- 0 3828 1672"/>
              <a:gd name="T145" fmla="*/ T144 w 3046"/>
              <a:gd name="T146" fmla="+- 0 5421 1453"/>
              <a:gd name="T147" fmla="*/ 5421 h 4647"/>
              <a:gd name="T148" fmla="+- 0 3948 1672"/>
              <a:gd name="T149" fmla="*/ T148 w 3046"/>
              <a:gd name="T150" fmla="+- 0 5346 1453"/>
              <a:gd name="T151" fmla="*/ 5346 h 4647"/>
              <a:gd name="T152" fmla="+- 0 4061 1672"/>
              <a:gd name="T153" fmla="*/ T152 w 3046"/>
              <a:gd name="T154" fmla="+- 0 5262 1453"/>
              <a:gd name="T155" fmla="*/ 5262 h 4647"/>
              <a:gd name="T156" fmla="+- 0 4165 1672"/>
              <a:gd name="T157" fmla="*/ T156 w 3046"/>
              <a:gd name="T158" fmla="+- 0 5171 1453"/>
              <a:gd name="T159" fmla="*/ 5171 h 4647"/>
              <a:gd name="T160" fmla="+- 0 4261 1672"/>
              <a:gd name="T161" fmla="*/ T160 w 3046"/>
              <a:gd name="T162" fmla="+- 0 5073 1453"/>
              <a:gd name="T163" fmla="*/ 5073 h 4647"/>
              <a:gd name="T164" fmla="+- 0 4348 1672"/>
              <a:gd name="T165" fmla="*/ T164 w 3046"/>
              <a:gd name="T166" fmla="+- 0 4968 1453"/>
              <a:gd name="T167" fmla="*/ 4968 h 4647"/>
              <a:gd name="T168" fmla="+- 0 4427 1672"/>
              <a:gd name="T169" fmla="*/ T168 w 3046"/>
              <a:gd name="T170" fmla="+- 0 4857 1453"/>
              <a:gd name="T171" fmla="*/ 4857 h 4647"/>
              <a:gd name="T172" fmla="+- 0 4497 1672"/>
              <a:gd name="T173" fmla="*/ T172 w 3046"/>
              <a:gd name="T174" fmla="+- 0 4741 1453"/>
              <a:gd name="T175" fmla="*/ 4741 h 4647"/>
              <a:gd name="T176" fmla="+- 0 4557 1672"/>
              <a:gd name="T177" fmla="*/ T176 w 3046"/>
              <a:gd name="T178" fmla="+- 0 4620 1453"/>
              <a:gd name="T179" fmla="*/ 4620 h 4647"/>
              <a:gd name="T180" fmla="+- 0 4608 1672"/>
              <a:gd name="T181" fmla="*/ T180 w 3046"/>
              <a:gd name="T182" fmla="+- 0 4495 1453"/>
              <a:gd name="T183" fmla="*/ 4495 h 4647"/>
              <a:gd name="T184" fmla="+- 0 4650 1672"/>
              <a:gd name="T185" fmla="*/ T184 w 3046"/>
              <a:gd name="T186" fmla="+- 0 4367 1453"/>
              <a:gd name="T187" fmla="*/ 4367 h 4647"/>
              <a:gd name="T188" fmla="+- 0 4682 1672"/>
              <a:gd name="T189" fmla="*/ T188 w 3046"/>
              <a:gd name="T190" fmla="+- 0 4236 1453"/>
              <a:gd name="T191" fmla="*/ 4236 h 4647"/>
              <a:gd name="T192" fmla="+- 0 4704 1672"/>
              <a:gd name="T193" fmla="*/ T192 w 3046"/>
              <a:gd name="T194" fmla="+- 0 4103 1453"/>
              <a:gd name="T195" fmla="*/ 4103 h 4647"/>
              <a:gd name="T196" fmla="+- 0 4716 1672"/>
              <a:gd name="T197" fmla="*/ T196 w 3046"/>
              <a:gd name="T198" fmla="+- 0 3968 1453"/>
              <a:gd name="T199" fmla="*/ 3968 h 4647"/>
              <a:gd name="T200" fmla="+- 0 4717 1672"/>
              <a:gd name="T201" fmla="*/ T200 w 3046"/>
              <a:gd name="T202" fmla="+- 0 3832 1453"/>
              <a:gd name="T203" fmla="*/ 3832 h 4647"/>
              <a:gd name="T204" fmla="+- 0 4708 1672"/>
              <a:gd name="T205" fmla="*/ T204 w 3046"/>
              <a:gd name="T206" fmla="+- 0 3696 1453"/>
              <a:gd name="T207" fmla="*/ 3696 h 4647"/>
              <a:gd name="T208" fmla="+- 0 4689 1672"/>
              <a:gd name="T209" fmla="*/ T208 w 3046"/>
              <a:gd name="T210" fmla="+- 0 3559 1453"/>
              <a:gd name="T211" fmla="*/ 3559 h 4647"/>
              <a:gd name="T212" fmla="+- 0 4658 1672"/>
              <a:gd name="T213" fmla="*/ T212 w 3046"/>
              <a:gd name="T214" fmla="+- 0 3424 1453"/>
              <a:gd name="T215" fmla="*/ 3424 h 4647"/>
              <a:gd name="T216" fmla="+- 0 4616 1672"/>
              <a:gd name="T217" fmla="*/ T216 w 3046"/>
              <a:gd name="T218" fmla="+- 0 3291 1453"/>
              <a:gd name="T219" fmla="*/ 3291 h 4647"/>
              <a:gd name="T220" fmla="+- 0 4563 1672"/>
              <a:gd name="T221" fmla="*/ T220 w 3046"/>
              <a:gd name="T222" fmla="+- 0 3159 1453"/>
              <a:gd name="T223" fmla="*/ 3159 h 4647"/>
              <a:gd name="T224" fmla="+- 0 4498 1672"/>
              <a:gd name="T225" fmla="*/ T224 w 3046"/>
              <a:gd name="T226" fmla="+- 0 3030 1453"/>
              <a:gd name="T227" fmla="*/ 3030 h 4647"/>
              <a:gd name="T228" fmla="+- 0 4422 1672"/>
              <a:gd name="T229" fmla="*/ T228 w 3046"/>
              <a:gd name="T230" fmla="+- 0 2905 1453"/>
              <a:gd name="T231" fmla="*/ 2905 h 4647"/>
              <a:gd name="T232" fmla="+- 0 3369 1672"/>
              <a:gd name="T233" fmla="*/ T232 w 3046"/>
              <a:gd name="T234" fmla="+- 0 1453 1453"/>
              <a:gd name="T235" fmla="*/ 1453 h 4647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  <a:cxn ang="0">
                <a:pos x="T233" y="T235"/>
              </a:cxn>
            </a:cxnLst>
            <a:rect l="0" t="0" r="r" b="b"/>
            <a:pathLst>
              <a:path w="3046" h="4647">
                <a:moveTo>
                  <a:pt x="1697" y="0"/>
                </a:moveTo>
                <a:lnTo>
                  <a:pt x="1637" y="46"/>
                </a:lnTo>
                <a:lnTo>
                  <a:pt x="1577" y="94"/>
                </a:lnTo>
                <a:lnTo>
                  <a:pt x="1519" y="142"/>
                </a:lnTo>
                <a:lnTo>
                  <a:pt x="1461" y="191"/>
                </a:lnTo>
                <a:lnTo>
                  <a:pt x="1405" y="241"/>
                </a:lnTo>
                <a:lnTo>
                  <a:pt x="1349" y="293"/>
                </a:lnTo>
                <a:lnTo>
                  <a:pt x="1294" y="345"/>
                </a:lnTo>
                <a:lnTo>
                  <a:pt x="1240" y="398"/>
                </a:lnTo>
                <a:lnTo>
                  <a:pt x="1187" y="452"/>
                </a:lnTo>
                <a:lnTo>
                  <a:pt x="1135" y="507"/>
                </a:lnTo>
                <a:lnTo>
                  <a:pt x="1084" y="563"/>
                </a:lnTo>
                <a:lnTo>
                  <a:pt x="1034" y="620"/>
                </a:lnTo>
                <a:lnTo>
                  <a:pt x="985" y="678"/>
                </a:lnTo>
                <a:lnTo>
                  <a:pt x="937" y="737"/>
                </a:lnTo>
                <a:lnTo>
                  <a:pt x="890" y="796"/>
                </a:lnTo>
                <a:lnTo>
                  <a:pt x="844" y="857"/>
                </a:lnTo>
                <a:lnTo>
                  <a:pt x="799" y="918"/>
                </a:lnTo>
                <a:lnTo>
                  <a:pt x="755" y="980"/>
                </a:lnTo>
                <a:lnTo>
                  <a:pt x="713" y="1043"/>
                </a:lnTo>
                <a:lnTo>
                  <a:pt x="671" y="1106"/>
                </a:lnTo>
                <a:lnTo>
                  <a:pt x="631" y="1171"/>
                </a:lnTo>
                <a:lnTo>
                  <a:pt x="591" y="1236"/>
                </a:lnTo>
                <a:lnTo>
                  <a:pt x="553" y="1302"/>
                </a:lnTo>
                <a:lnTo>
                  <a:pt x="516" y="1369"/>
                </a:lnTo>
                <a:lnTo>
                  <a:pt x="480" y="1436"/>
                </a:lnTo>
                <a:lnTo>
                  <a:pt x="445" y="1504"/>
                </a:lnTo>
                <a:lnTo>
                  <a:pt x="412" y="1573"/>
                </a:lnTo>
                <a:lnTo>
                  <a:pt x="379" y="1642"/>
                </a:lnTo>
                <a:lnTo>
                  <a:pt x="348" y="1713"/>
                </a:lnTo>
                <a:lnTo>
                  <a:pt x="318" y="1784"/>
                </a:lnTo>
                <a:lnTo>
                  <a:pt x="290" y="1855"/>
                </a:lnTo>
                <a:lnTo>
                  <a:pt x="262" y="1927"/>
                </a:lnTo>
                <a:lnTo>
                  <a:pt x="236" y="2000"/>
                </a:lnTo>
                <a:lnTo>
                  <a:pt x="211" y="2073"/>
                </a:lnTo>
                <a:lnTo>
                  <a:pt x="188" y="2147"/>
                </a:lnTo>
                <a:lnTo>
                  <a:pt x="166" y="2222"/>
                </a:lnTo>
                <a:lnTo>
                  <a:pt x="145" y="2297"/>
                </a:lnTo>
                <a:lnTo>
                  <a:pt x="125" y="2372"/>
                </a:lnTo>
                <a:lnTo>
                  <a:pt x="107" y="2449"/>
                </a:lnTo>
                <a:lnTo>
                  <a:pt x="90" y="2525"/>
                </a:lnTo>
                <a:lnTo>
                  <a:pt x="75" y="2603"/>
                </a:lnTo>
                <a:lnTo>
                  <a:pt x="61" y="2680"/>
                </a:lnTo>
                <a:lnTo>
                  <a:pt x="48" y="2758"/>
                </a:lnTo>
                <a:lnTo>
                  <a:pt x="37" y="2837"/>
                </a:lnTo>
                <a:lnTo>
                  <a:pt x="28" y="2916"/>
                </a:lnTo>
                <a:lnTo>
                  <a:pt x="19" y="2996"/>
                </a:lnTo>
                <a:lnTo>
                  <a:pt x="13" y="3076"/>
                </a:lnTo>
                <a:lnTo>
                  <a:pt x="7" y="3156"/>
                </a:lnTo>
                <a:lnTo>
                  <a:pt x="4" y="3237"/>
                </a:lnTo>
                <a:lnTo>
                  <a:pt x="1" y="3318"/>
                </a:lnTo>
                <a:lnTo>
                  <a:pt x="0" y="3400"/>
                </a:lnTo>
                <a:lnTo>
                  <a:pt x="1" y="3481"/>
                </a:lnTo>
                <a:lnTo>
                  <a:pt x="3" y="3562"/>
                </a:lnTo>
                <a:lnTo>
                  <a:pt x="7" y="3642"/>
                </a:lnTo>
                <a:lnTo>
                  <a:pt x="13" y="3722"/>
                </a:lnTo>
                <a:lnTo>
                  <a:pt x="19" y="3802"/>
                </a:lnTo>
                <a:lnTo>
                  <a:pt x="27" y="3881"/>
                </a:lnTo>
                <a:lnTo>
                  <a:pt x="37" y="3960"/>
                </a:lnTo>
                <a:lnTo>
                  <a:pt x="48" y="4038"/>
                </a:lnTo>
                <a:lnTo>
                  <a:pt x="61" y="4116"/>
                </a:lnTo>
                <a:lnTo>
                  <a:pt x="74" y="4193"/>
                </a:lnTo>
                <a:lnTo>
                  <a:pt x="90" y="4270"/>
                </a:lnTo>
                <a:lnTo>
                  <a:pt x="106" y="4347"/>
                </a:lnTo>
                <a:lnTo>
                  <a:pt x="124" y="4422"/>
                </a:lnTo>
                <a:lnTo>
                  <a:pt x="144" y="4498"/>
                </a:lnTo>
                <a:lnTo>
                  <a:pt x="164" y="4573"/>
                </a:lnTo>
                <a:lnTo>
                  <a:pt x="186" y="4647"/>
                </a:lnTo>
                <a:lnTo>
                  <a:pt x="1821" y="4116"/>
                </a:lnTo>
                <a:lnTo>
                  <a:pt x="1892" y="4091"/>
                </a:lnTo>
                <a:lnTo>
                  <a:pt x="1961" y="4064"/>
                </a:lnTo>
                <a:lnTo>
                  <a:pt x="2028" y="4034"/>
                </a:lnTo>
                <a:lnTo>
                  <a:pt x="2093" y="4002"/>
                </a:lnTo>
                <a:lnTo>
                  <a:pt x="2156" y="3968"/>
                </a:lnTo>
                <a:lnTo>
                  <a:pt x="2217" y="3932"/>
                </a:lnTo>
                <a:lnTo>
                  <a:pt x="2276" y="3893"/>
                </a:lnTo>
                <a:lnTo>
                  <a:pt x="2333" y="3852"/>
                </a:lnTo>
                <a:lnTo>
                  <a:pt x="2389" y="3809"/>
                </a:lnTo>
                <a:lnTo>
                  <a:pt x="2442" y="3765"/>
                </a:lnTo>
                <a:lnTo>
                  <a:pt x="2493" y="3718"/>
                </a:lnTo>
                <a:lnTo>
                  <a:pt x="2542" y="3670"/>
                </a:lnTo>
                <a:lnTo>
                  <a:pt x="2589" y="3620"/>
                </a:lnTo>
                <a:lnTo>
                  <a:pt x="2634" y="3568"/>
                </a:lnTo>
                <a:lnTo>
                  <a:pt x="2676" y="3515"/>
                </a:lnTo>
                <a:lnTo>
                  <a:pt x="2717" y="3460"/>
                </a:lnTo>
                <a:lnTo>
                  <a:pt x="2755" y="3404"/>
                </a:lnTo>
                <a:lnTo>
                  <a:pt x="2791" y="3347"/>
                </a:lnTo>
                <a:lnTo>
                  <a:pt x="2825" y="3288"/>
                </a:lnTo>
                <a:lnTo>
                  <a:pt x="2856" y="3228"/>
                </a:lnTo>
                <a:lnTo>
                  <a:pt x="2885" y="3167"/>
                </a:lnTo>
                <a:lnTo>
                  <a:pt x="2912" y="3105"/>
                </a:lnTo>
                <a:lnTo>
                  <a:pt x="2936" y="3042"/>
                </a:lnTo>
                <a:lnTo>
                  <a:pt x="2958" y="2979"/>
                </a:lnTo>
                <a:lnTo>
                  <a:pt x="2978" y="2914"/>
                </a:lnTo>
                <a:lnTo>
                  <a:pt x="2995" y="2849"/>
                </a:lnTo>
                <a:lnTo>
                  <a:pt x="3010" y="2783"/>
                </a:lnTo>
                <a:lnTo>
                  <a:pt x="3022" y="2716"/>
                </a:lnTo>
                <a:lnTo>
                  <a:pt x="3032" y="2650"/>
                </a:lnTo>
                <a:lnTo>
                  <a:pt x="3039" y="2582"/>
                </a:lnTo>
                <a:lnTo>
                  <a:pt x="3044" y="2515"/>
                </a:lnTo>
                <a:lnTo>
                  <a:pt x="3046" y="2447"/>
                </a:lnTo>
                <a:lnTo>
                  <a:pt x="3045" y="2379"/>
                </a:lnTo>
                <a:lnTo>
                  <a:pt x="3042" y="2311"/>
                </a:lnTo>
                <a:lnTo>
                  <a:pt x="3036" y="2243"/>
                </a:lnTo>
                <a:lnTo>
                  <a:pt x="3028" y="2174"/>
                </a:lnTo>
                <a:lnTo>
                  <a:pt x="3017" y="2106"/>
                </a:lnTo>
                <a:lnTo>
                  <a:pt x="3003" y="2039"/>
                </a:lnTo>
                <a:lnTo>
                  <a:pt x="2986" y="1971"/>
                </a:lnTo>
                <a:lnTo>
                  <a:pt x="2966" y="1904"/>
                </a:lnTo>
                <a:lnTo>
                  <a:pt x="2944" y="1838"/>
                </a:lnTo>
                <a:lnTo>
                  <a:pt x="2919" y="1772"/>
                </a:lnTo>
                <a:lnTo>
                  <a:pt x="2891" y="1706"/>
                </a:lnTo>
                <a:lnTo>
                  <a:pt x="2860" y="1641"/>
                </a:lnTo>
                <a:lnTo>
                  <a:pt x="2826" y="1577"/>
                </a:lnTo>
                <a:lnTo>
                  <a:pt x="2789" y="1514"/>
                </a:lnTo>
                <a:lnTo>
                  <a:pt x="2750" y="1452"/>
                </a:lnTo>
                <a:lnTo>
                  <a:pt x="2707" y="1390"/>
                </a:lnTo>
                <a:lnTo>
                  <a:pt x="1697" y="0"/>
                </a:lnTo>
                <a:close/>
              </a:path>
            </a:pathLst>
          </a:custGeom>
          <a:solidFill>
            <a:srgbClr val="E2595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08" name="Freeform 107"/>
          <xdr:cNvSpPr>
            <a:spLocks/>
          </xdr:cNvSpPr>
        </xdr:nvSpPr>
        <xdr:spPr bwMode="auto">
          <a:xfrm>
            <a:off x="5997" y="5615"/>
            <a:ext cx="3954" cy="3491"/>
          </a:xfrm>
          <a:custGeom>
            <a:avLst/>
            <a:gdLst>
              <a:gd name="T0" fmla="+- 0 7677 5997"/>
              <a:gd name="T1" fmla="*/ T0 w 3954"/>
              <a:gd name="T2" fmla="+- 0 5618 5616"/>
              <a:gd name="T3" fmla="*/ 5618 h 3491"/>
              <a:gd name="T4" fmla="+- 0 7539 5997"/>
              <a:gd name="T5" fmla="*/ T4 w 3954"/>
              <a:gd name="T6" fmla="+- 0 5630 5616"/>
              <a:gd name="T7" fmla="*/ 5630 h 3491"/>
              <a:gd name="T8" fmla="+- 0 7403 5997"/>
              <a:gd name="T9" fmla="*/ T8 w 3954"/>
              <a:gd name="T10" fmla="+- 0 5654 5616"/>
              <a:gd name="T11" fmla="*/ 5654 h 3491"/>
              <a:gd name="T12" fmla="+- 0 7271 5997"/>
              <a:gd name="T13" fmla="*/ T12 w 3954"/>
              <a:gd name="T14" fmla="+- 0 5687 5616"/>
              <a:gd name="T15" fmla="*/ 5687 h 3491"/>
              <a:gd name="T16" fmla="+- 0 7142 5997"/>
              <a:gd name="T17" fmla="*/ T16 w 3954"/>
              <a:gd name="T18" fmla="+- 0 5730 5616"/>
              <a:gd name="T19" fmla="*/ 5730 h 3491"/>
              <a:gd name="T20" fmla="+- 0 7018 5997"/>
              <a:gd name="T21" fmla="*/ T20 w 3954"/>
              <a:gd name="T22" fmla="+- 0 5783 5616"/>
              <a:gd name="T23" fmla="*/ 5783 h 3491"/>
              <a:gd name="T24" fmla="+- 0 6898 5997"/>
              <a:gd name="T25" fmla="*/ T24 w 3954"/>
              <a:gd name="T26" fmla="+- 0 5846 5616"/>
              <a:gd name="T27" fmla="*/ 5846 h 3491"/>
              <a:gd name="T28" fmla="+- 0 6783 5997"/>
              <a:gd name="T29" fmla="*/ T28 w 3954"/>
              <a:gd name="T30" fmla="+- 0 5916 5616"/>
              <a:gd name="T31" fmla="*/ 5916 h 3491"/>
              <a:gd name="T32" fmla="+- 0 6674 5997"/>
              <a:gd name="T33" fmla="*/ T32 w 3954"/>
              <a:gd name="T34" fmla="+- 0 5996 5616"/>
              <a:gd name="T35" fmla="*/ 5996 h 3491"/>
              <a:gd name="T36" fmla="+- 0 6571 5997"/>
              <a:gd name="T37" fmla="*/ T36 w 3954"/>
              <a:gd name="T38" fmla="+- 0 6083 5616"/>
              <a:gd name="T39" fmla="*/ 6083 h 3491"/>
              <a:gd name="T40" fmla="+- 0 6475 5997"/>
              <a:gd name="T41" fmla="*/ T40 w 3954"/>
              <a:gd name="T42" fmla="+- 0 6178 5616"/>
              <a:gd name="T43" fmla="*/ 6178 h 3491"/>
              <a:gd name="T44" fmla="+- 0 6386 5997"/>
              <a:gd name="T45" fmla="*/ T44 w 3954"/>
              <a:gd name="T46" fmla="+- 0 6280 5616"/>
              <a:gd name="T47" fmla="*/ 6280 h 3491"/>
              <a:gd name="T48" fmla="+- 0 6305 5997"/>
              <a:gd name="T49" fmla="*/ T48 w 3954"/>
              <a:gd name="T50" fmla="+- 0 6389 5616"/>
              <a:gd name="T51" fmla="*/ 6389 h 3491"/>
              <a:gd name="T52" fmla="+- 0 6232 5997"/>
              <a:gd name="T53" fmla="*/ T52 w 3954"/>
              <a:gd name="T54" fmla="+- 0 6505 5616"/>
              <a:gd name="T55" fmla="*/ 6505 h 3491"/>
              <a:gd name="T56" fmla="+- 0 6168 5997"/>
              <a:gd name="T57" fmla="*/ T56 w 3954"/>
              <a:gd name="T58" fmla="+- 0 6626 5616"/>
              <a:gd name="T59" fmla="*/ 6626 h 3491"/>
              <a:gd name="T60" fmla="+- 0 6113 5997"/>
              <a:gd name="T61" fmla="*/ T60 w 3954"/>
              <a:gd name="T62" fmla="+- 0 6754 5616"/>
              <a:gd name="T63" fmla="*/ 6754 h 3491"/>
              <a:gd name="T64" fmla="+- 0 6069 5997"/>
              <a:gd name="T65" fmla="*/ T64 w 3954"/>
              <a:gd name="T66" fmla="+- 0 6887 5616"/>
              <a:gd name="T67" fmla="*/ 6887 h 3491"/>
              <a:gd name="T68" fmla="+- 0 6034 5997"/>
              <a:gd name="T69" fmla="*/ T68 w 3954"/>
              <a:gd name="T70" fmla="+- 0 7024 5616"/>
              <a:gd name="T71" fmla="*/ 7024 h 3491"/>
              <a:gd name="T72" fmla="+- 0 6011 5997"/>
              <a:gd name="T73" fmla="*/ T72 w 3954"/>
              <a:gd name="T74" fmla="+- 0 7167 5616"/>
              <a:gd name="T75" fmla="*/ 7167 h 3491"/>
              <a:gd name="T76" fmla="+- 0 5999 5997"/>
              <a:gd name="T77" fmla="*/ T76 w 3954"/>
              <a:gd name="T78" fmla="+- 0 7313 5616"/>
              <a:gd name="T79" fmla="*/ 7313 h 3491"/>
              <a:gd name="T80" fmla="+- 0 5997 5997"/>
              <a:gd name="T81" fmla="*/ T80 w 3954"/>
              <a:gd name="T82" fmla="+- 0 9106 5616"/>
              <a:gd name="T83" fmla="*/ 9106 h 3491"/>
              <a:gd name="T84" fmla="+- 0 6156 5997"/>
              <a:gd name="T85" fmla="*/ T84 w 3954"/>
              <a:gd name="T86" fmla="+- 0 9100 5616"/>
              <a:gd name="T87" fmla="*/ 9100 h 3491"/>
              <a:gd name="T88" fmla="+- 0 6313 5997"/>
              <a:gd name="T89" fmla="*/ T88 w 3954"/>
              <a:gd name="T90" fmla="+- 0 9089 5616"/>
              <a:gd name="T91" fmla="*/ 9089 h 3491"/>
              <a:gd name="T92" fmla="+- 0 6469 5997"/>
              <a:gd name="T93" fmla="*/ T92 w 3954"/>
              <a:gd name="T94" fmla="+- 0 9072 5616"/>
              <a:gd name="T95" fmla="*/ 9072 h 3491"/>
              <a:gd name="T96" fmla="+- 0 6623 5997"/>
              <a:gd name="T97" fmla="*/ T96 w 3954"/>
              <a:gd name="T98" fmla="+- 0 9050 5616"/>
              <a:gd name="T99" fmla="*/ 9050 h 3491"/>
              <a:gd name="T100" fmla="+- 0 6775 5997"/>
              <a:gd name="T101" fmla="*/ T100 w 3954"/>
              <a:gd name="T102" fmla="+- 0 9022 5616"/>
              <a:gd name="T103" fmla="*/ 9022 h 3491"/>
              <a:gd name="T104" fmla="+- 0 6925 5997"/>
              <a:gd name="T105" fmla="*/ T104 w 3954"/>
              <a:gd name="T106" fmla="+- 0 8988 5616"/>
              <a:gd name="T107" fmla="*/ 8988 h 3491"/>
              <a:gd name="T108" fmla="+- 0 7073 5997"/>
              <a:gd name="T109" fmla="*/ T108 w 3954"/>
              <a:gd name="T110" fmla="+- 0 8950 5616"/>
              <a:gd name="T111" fmla="*/ 8950 h 3491"/>
              <a:gd name="T112" fmla="+- 0 7219 5997"/>
              <a:gd name="T113" fmla="*/ T112 w 3954"/>
              <a:gd name="T114" fmla="+- 0 8906 5616"/>
              <a:gd name="T115" fmla="*/ 8906 h 3491"/>
              <a:gd name="T116" fmla="+- 0 7363 5997"/>
              <a:gd name="T117" fmla="*/ T116 w 3954"/>
              <a:gd name="T118" fmla="+- 0 8858 5616"/>
              <a:gd name="T119" fmla="*/ 8858 h 3491"/>
              <a:gd name="T120" fmla="+- 0 7504 5997"/>
              <a:gd name="T121" fmla="*/ T120 w 3954"/>
              <a:gd name="T122" fmla="+- 0 8804 5616"/>
              <a:gd name="T123" fmla="*/ 8804 h 3491"/>
              <a:gd name="T124" fmla="+- 0 7643 5997"/>
              <a:gd name="T125" fmla="*/ T124 w 3954"/>
              <a:gd name="T126" fmla="+- 0 8746 5616"/>
              <a:gd name="T127" fmla="*/ 8746 h 3491"/>
              <a:gd name="T128" fmla="+- 0 7780 5997"/>
              <a:gd name="T129" fmla="*/ T128 w 3954"/>
              <a:gd name="T130" fmla="+- 0 8683 5616"/>
              <a:gd name="T131" fmla="*/ 8683 h 3491"/>
              <a:gd name="T132" fmla="+- 0 7913 5997"/>
              <a:gd name="T133" fmla="*/ T132 w 3954"/>
              <a:gd name="T134" fmla="+- 0 8615 5616"/>
              <a:gd name="T135" fmla="*/ 8615 h 3491"/>
              <a:gd name="T136" fmla="+- 0 8044 5997"/>
              <a:gd name="T137" fmla="*/ T136 w 3954"/>
              <a:gd name="T138" fmla="+- 0 8542 5616"/>
              <a:gd name="T139" fmla="*/ 8542 h 3491"/>
              <a:gd name="T140" fmla="+- 0 8172 5997"/>
              <a:gd name="T141" fmla="*/ T140 w 3954"/>
              <a:gd name="T142" fmla="+- 0 8466 5616"/>
              <a:gd name="T143" fmla="*/ 8466 h 3491"/>
              <a:gd name="T144" fmla="+- 0 8298 5997"/>
              <a:gd name="T145" fmla="*/ T144 w 3954"/>
              <a:gd name="T146" fmla="+- 0 8385 5616"/>
              <a:gd name="T147" fmla="*/ 8385 h 3491"/>
              <a:gd name="T148" fmla="+- 0 8420 5997"/>
              <a:gd name="T149" fmla="*/ T148 w 3954"/>
              <a:gd name="T150" fmla="+- 0 8300 5616"/>
              <a:gd name="T151" fmla="*/ 8300 h 3491"/>
              <a:gd name="T152" fmla="+- 0 8538 5997"/>
              <a:gd name="T153" fmla="*/ T152 w 3954"/>
              <a:gd name="T154" fmla="+- 0 8210 5616"/>
              <a:gd name="T155" fmla="*/ 8210 h 3491"/>
              <a:gd name="T156" fmla="+- 0 8654 5997"/>
              <a:gd name="T157" fmla="*/ T156 w 3954"/>
              <a:gd name="T158" fmla="+- 0 8117 5616"/>
              <a:gd name="T159" fmla="*/ 8117 h 3491"/>
              <a:gd name="T160" fmla="+- 0 8766 5997"/>
              <a:gd name="T161" fmla="*/ T160 w 3954"/>
              <a:gd name="T162" fmla="+- 0 8020 5616"/>
              <a:gd name="T163" fmla="*/ 8020 h 3491"/>
              <a:gd name="T164" fmla="+- 0 8875 5997"/>
              <a:gd name="T165" fmla="*/ T164 w 3954"/>
              <a:gd name="T166" fmla="+- 0 7919 5616"/>
              <a:gd name="T167" fmla="*/ 7919 h 3491"/>
              <a:gd name="T168" fmla="+- 0 8980 5997"/>
              <a:gd name="T169" fmla="*/ T168 w 3954"/>
              <a:gd name="T170" fmla="+- 0 7814 5616"/>
              <a:gd name="T171" fmla="*/ 7814 h 3491"/>
              <a:gd name="T172" fmla="+- 0 9082 5997"/>
              <a:gd name="T173" fmla="*/ T172 w 3954"/>
              <a:gd name="T174" fmla="+- 0 7706 5616"/>
              <a:gd name="T175" fmla="*/ 7706 h 3491"/>
              <a:gd name="T176" fmla="+- 0 9179 5997"/>
              <a:gd name="T177" fmla="*/ T176 w 3954"/>
              <a:gd name="T178" fmla="+- 0 7594 5616"/>
              <a:gd name="T179" fmla="*/ 7594 h 3491"/>
              <a:gd name="T180" fmla="+- 0 9273 5997"/>
              <a:gd name="T181" fmla="*/ T180 w 3954"/>
              <a:gd name="T182" fmla="+- 0 7479 5616"/>
              <a:gd name="T183" fmla="*/ 7479 h 3491"/>
              <a:gd name="T184" fmla="+- 0 9363 5997"/>
              <a:gd name="T185" fmla="*/ T184 w 3954"/>
              <a:gd name="T186" fmla="+- 0 7360 5616"/>
              <a:gd name="T187" fmla="*/ 7360 h 3491"/>
              <a:gd name="T188" fmla="+- 0 9449 5997"/>
              <a:gd name="T189" fmla="*/ T188 w 3954"/>
              <a:gd name="T190" fmla="+- 0 7238 5616"/>
              <a:gd name="T191" fmla="*/ 7238 h 3491"/>
              <a:gd name="T192" fmla="+- 0 9530 5997"/>
              <a:gd name="T193" fmla="*/ T192 w 3954"/>
              <a:gd name="T194" fmla="+- 0 7114 5616"/>
              <a:gd name="T195" fmla="*/ 7114 h 3491"/>
              <a:gd name="T196" fmla="+- 0 9607 5997"/>
              <a:gd name="T197" fmla="*/ T196 w 3954"/>
              <a:gd name="T198" fmla="+- 0 6986 5616"/>
              <a:gd name="T199" fmla="*/ 6986 h 3491"/>
              <a:gd name="T200" fmla="+- 0 9680 5997"/>
              <a:gd name="T201" fmla="*/ T200 w 3954"/>
              <a:gd name="T202" fmla="+- 0 6855 5616"/>
              <a:gd name="T203" fmla="*/ 6855 h 3491"/>
              <a:gd name="T204" fmla="+- 0 9749 5997"/>
              <a:gd name="T205" fmla="*/ T204 w 3954"/>
              <a:gd name="T206" fmla="+- 0 6722 5616"/>
              <a:gd name="T207" fmla="*/ 6722 h 3491"/>
              <a:gd name="T208" fmla="+- 0 9812 5997"/>
              <a:gd name="T209" fmla="*/ T208 w 3954"/>
              <a:gd name="T210" fmla="+- 0 6586 5616"/>
              <a:gd name="T211" fmla="*/ 6586 h 3491"/>
              <a:gd name="T212" fmla="+- 0 9871 5997"/>
              <a:gd name="T213" fmla="*/ T212 w 3954"/>
              <a:gd name="T214" fmla="+- 0 6447 5616"/>
              <a:gd name="T215" fmla="*/ 6447 h 3491"/>
              <a:gd name="T216" fmla="+- 0 9925 5997"/>
              <a:gd name="T217" fmla="*/ T216 w 3954"/>
              <a:gd name="T218" fmla="+- 0 6306 5616"/>
              <a:gd name="T219" fmla="*/ 6306 h 3491"/>
              <a:gd name="T220" fmla="+- 0 8316 5997"/>
              <a:gd name="T221" fmla="*/ T220 w 3954"/>
              <a:gd name="T222" fmla="+- 0 5703 5616"/>
              <a:gd name="T223" fmla="*/ 5703 h 3491"/>
              <a:gd name="T224" fmla="+- 0 8173 5997"/>
              <a:gd name="T225" fmla="*/ T224 w 3954"/>
              <a:gd name="T226" fmla="+- 0 5663 5616"/>
              <a:gd name="T227" fmla="*/ 5663 h 3491"/>
              <a:gd name="T228" fmla="+- 0 8030 5997"/>
              <a:gd name="T229" fmla="*/ T228 w 3954"/>
              <a:gd name="T230" fmla="+- 0 5636 5616"/>
              <a:gd name="T231" fmla="*/ 5636 h 3491"/>
              <a:gd name="T232" fmla="+- 0 7888 5997"/>
              <a:gd name="T233" fmla="*/ T232 w 3954"/>
              <a:gd name="T234" fmla="+- 0 5620 5616"/>
              <a:gd name="T235" fmla="*/ 5620 h 3491"/>
              <a:gd name="T236" fmla="+- 0 7747 5997"/>
              <a:gd name="T237" fmla="*/ T236 w 3954"/>
              <a:gd name="T238" fmla="+- 0 5616 5616"/>
              <a:gd name="T239" fmla="*/ 5616 h 349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  <a:cxn ang="0">
                <a:pos x="T233" y="T235"/>
              </a:cxn>
              <a:cxn ang="0">
                <a:pos x="T237" y="T239"/>
              </a:cxn>
            </a:cxnLst>
            <a:rect l="0" t="0" r="r" b="b"/>
            <a:pathLst>
              <a:path w="3954" h="3491">
                <a:moveTo>
                  <a:pt x="1750" y="0"/>
                </a:moveTo>
                <a:lnTo>
                  <a:pt x="1680" y="2"/>
                </a:lnTo>
                <a:lnTo>
                  <a:pt x="1611" y="7"/>
                </a:lnTo>
                <a:lnTo>
                  <a:pt x="1542" y="14"/>
                </a:lnTo>
                <a:lnTo>
                  <a:pt x="1474" y="25"/>
                </a:lnTo>
                <a:lnTo>
                  <a:pt x="1406" y="38"/>
                </a:lnTo>
                <a:lnTo>
                  <a:pt x="1340" y="53"/>
                </a:lnTo>
                <a:lnTo>
                  <a:pt x="1274" y="71"/>
                </a:lnTo>
                <a:lnTo>
                  <a:pt x="1209" y="92"/>
                </a:lnTo>
                <a:lnTo>
                  <a:pt x="1145" y="114"/>
                </a:lnTo>
                <a:lnTo>
                  <a:pt x="1082" y="140"/>
                </a:lnTo>
                <a:lnTo>
                  <a:pt x="1021" y="167"/>
                </a:lnTo>
                <a:lnTo>
                  <a:pt x="960" y="197"/>
                </a:lnTo>
                <a:lnTo>
                  <a:pt x="901" y="230"/>
                </a:lnTo>
                <a:lnTo>
                  <a:pt x="842" y="264"/>
                </a:lnTo>
                <a:lnTo>
                  <a:pt x="786" y="300"/>
                </a:lnTo>
                <a:lnTo>
                  <a:pt x="730" y="339"/>
                </a:lnTo>
                <a:lnTo>
                  <a:pt x="677" y="380"/>
                </a:lnTo>
                <a:lnTo>
                  <a:pt x="624" y="422"/>
                </a:lnTo>
                <a:lnTo>
                  <a:pt x="574" y="467"/>
                </a:lnTo>
                <a:lnTo>
                  <a:pt x="525" y="514"/>
                </a:lnTo>
                <a:lnTo>
                  <a:pt x="478" y="562"/>
                </a:lnTo>
                <a:lnTo>
                  <a:pt x="432" y="612"/>
                </a:lnTo>
                <a:lnTo>
                  <a:pt x="389" y="664"/>
                </a:lnTo>
                <a:lnTo>
                  <a:pt x="347" y="718"/>
                </a:lnTo>
                <a:lnTo>
                  <a:pt x="308" y="773"/>
                </a:lnTo>
                <a:lnTo>
                  <a:pt x="270" y="830"/>
                </a:lnTo>
                <a:lnTo>
                  <a:pt x="235" y="889"/>
                </a:lnTo>
                <a:lnTo>
                  <a:pt x="202" y="949"/>
                </a:lnTo>
                <a:lnTo>
                  <a:pt x="171" y="1010"/>
                </a:lnTo>
                <a:lnTo>
                  <a:pt x="142" y="1073"/>
                </a:lnTo>
                <a:lnTo>
                  <a:pt x="116" y="1138"/>
                </a:lnTo>
                <a:lnTo>
                  <a:pt x="93" y="1204"/>
                </a:lnTo>
                <a:lnTo>
                  <a:pt x="72" y="1271"/>
                </a:lnTo>
                <a:lnTo>
                  <a:pt x="53" y="1339"/>
                </a:lnTo>
                <a:lnTo>
                  <a:pt x="37" y="1408"/>
                </a:lnTo>
                <a:lnTo>
                  <a:pt x="24" y="1479"/>
                </a:lnTo>
                <a:lnTo>
                  <a:pt x="14" y="1551"/>
                </a:lnTo>
                <a:lnTo>
                  <a:pt x="6" y="1623"/>
                </a:lnTo>
                <a:lnTo>
                  <a:pt x="2" y="1697"/>
                </a:lnTo>
                <a:lnTo>
                  <a:pt x="0" y="1772"/>
                </a:lnTo>
                <a:lnTo>
                  <a:pt x="0" y="3490"/>
                </a:lnTo>
                <a:lnTo>
                  <a:pt x="80" y="3488"/>
                </a:lnTo>
                <a:lnTo>
                  <a:pt x="159" y="3484"/>
                </a:lnTo>
                <a:lnTo>
                  <a:pt x="238" y="3479"/>
                </a:lnTo>
                <a:lnTo>
                  <a:pt x="316" y="3473"/>
                </a:lnTo>
                <a:lnTo>
                  <a:pt x="394" y="3465"/>
                </a:lnTo>
                <a:lnTo>
                  <a:pt x="472" y="3456"/>
                </a:lnTo>
                <a:lnTo>
                  <a:pt x="549" y="3445"/>
                </a:lnTo>
                <a:lnTo>
                  <a:pt x="626" y="3434"/>
                </a:lnTo>
                <a:lnTo>
                  <a:pt x="702" y="3420"/>
                </a:lnTo>
                <a:lnTo>
                  <a:pt x="778" y="3406"/>
                </a:lnTo>
                <a:lnTo>
                  <a:pt x="853" y="3390"/>
                </a:lnTo>
                <a:lnTo>
                  <a:pt x="928" y="3372"/>
                </a:lnTo>
                <a:lnTo>
                  <a:pt x="1003" y="3354"/>
                </a:lnTo>
                <a:lnTo>
                  <a:pt x="1076" y="3334"/>
                </a:lnTo>
                <a:lnTo>
                  <a:pt x="1150" y="3313"/>
                </a:lnTo>
                <a:lnTo>
                  <a:pt x="1222" y="3290"/>
                </a:lnTo>
                <a:lnTo>
                  <a:pt x="1294" y="3267"/>
                </a:lnTo>
                <a:lnTo>
                  <a:pt x="1366" y="3242"/>
                </a:lnTo>
                <a:lnTo>
                  <a:pt x="1437" y="3215"/>
                </a:lnTo>
                <a:lnTo>
                  <a:pt x="1507" y="3188"/>
                </a:lnTo>
                <a:lnTo>
                  <a:pt x="1577" y="3159"/>
                </a:lnTo>
                <a:lnTo>
                  <a:pt x="1646" y="3130"/>
                </a:lnTo>
                <a:lnTo>
                  <a:pt x="1715" y="3099"/>
                </a:lnTo>
                <a:lnTo>
                  <a:pt x="1783" y="3067"/>
                </a:lnTo>
                <a:lnTo>
                  <a:pt x="1850" y="3033"/>
                </a:lnTo>
                <a:lnTo>
                  <a:pt x="1916" y="2999"/>
                </a:lnTo>
                <a:lnTo>
                  <a:pt x="1982" y="2963"/>
                </a:lnTo>
                <a:lnTo>
                  <a:pt x="2047" y="2926"/>
                </a:lnTo>
                <a:lnTo>
                  <a:pt x="2112" y="2889"/>
                </a:lnTo>
                <a:lnTo>
                  <a:pt x="2175" y="2850"/>
                </a:lnTo>
                <a:lnTo>
                  <a:pt x="2238" y="2810"/>
                </a:lnTo>
                <a:lnTo>
                  <a:pt x="2301" y="2769"/>
                </a:lnTo>
                <a:lnTo>
                  <a:pt x="2362" y="2727"/>
                </a:lnTo>
                <a:lnTo>
                  <a:pt x="2423" y="2684"/>
                </a:lnTo>
                <a:lnTo>
                  <a:pt x="2482" y="2639"/>
                </a:lnTo>
                <a:lnTo>
                  <a:pt x="2541" y="2594"/>
                </a:lnTo>
                <a:lnTo>
                  <a:pt x="2600" y="2548"/>
                </a:lnTo>
                <a:lnTo>
                  <a:pt x="2657" y="2501"/>
                </a:lnTo>
                <a:lnTo>
                  <a:pt x="2714" y="2453"/>
                </a:lnTo>
                <a:lnTo>
                  <a:pt x="2769" y="2404"/>
                </a:lnTo>
                <a:lnTo>
                  <a:pt x="2824" y="2354"/>
                </a:lnTo>
                <a:lnTo>
                  <a:pt x="2878" y="2303"/>
                </a:lnTo>
                <a:lnTo>
                  <a:pt x="2931" y="2251"/>
                </a:lnTo>
                <a:lnTo>
                  <a:pt x="2983" y="2198"/>
                </a:lnTo>
                <a:lnTo>
                  <a:pt x="3034" y="2144"/>
                </a:lnTo>
                <a:lnTo>
                  <a:pt x="3085" y="2090"/>
                </a:lnTo>
                <a:lnTo>
                  <a:pt x="3134" y="2034"/>
                </a:lnTo>
                <a:lnTo>
                  <a:pt x="3182" y="1978"/>
                </a:lnTo>
                <a:lnTo>
                  <a:pt x="3230" y="1921"/>
                </a:lnTo>
                <a:lnTo>
                  <a:pt x="3276" y="1863"/>
                </a:lnTo>
                <a:lnTo>
                  <a:pt x="3322" y="1804"/>
                </a:lnTo>
                <a:lnTo>
                  <a:pt x="3366" y="1744"/>
                </a:lnTo>
                <a:lnTo>
                  <a:pt x="3409" y="1684"/>
                </a:lnTo>
                <a:lnTo>
                  <a:pt x="3452" y="1622"/>
                </a:lnTo>
                <a:lnTo>
                  <a:pt x="3493" y="1560"/>
                </a:lnTo>
                <a:lnTo>
                  <a:pt x="3533" y="1498"/>
                </a:lnTo>
                <a:lnTo>
                  <a:pt x="3572" y="1434"/>
                </a:lnTo>
                <a:lnTo>
                  <a:pt x="3610" y="1370"/>
                </a:lnTo>
                <a:lnTo>
                  <a:pt x="3647" y="1305"/>
                </a:lnTo>
                <a:lnTo>
                  <a:pt x="3683" y="1239"/>
                </a:lnTo>
                <a:lnTo>
                  <a:pt x="3718" y="1173"/>
                </a:lnTo>
                <a:lnTo>
                  <a:pt x="3752" y="1106"/>
                </a:lnTo>
                <a:lnTo>
                  <a:pt x="3784" y="1038"/>
                </a:lnTo>
                <a:lnTo>
                  <a:pt x="3815" y="970"/>
                </a:lnTo>
                <a:lnTo>
                  <a:pt x="3845" y="901"/>
                </a:lnTo>
                <a:lnTo>
                  <a:pt x="3874" y="831"/>
                </a:lnTo>
                <a:lnTo>
                  <a:pt x="3902" y="761"/>
                </a:lnTo>
                <a:lnTo>
                  <a:pt x="3928" y="690"/>
                </a:lnTo>
                <a:lnTo>
                  <a:pt x="3954" y="619"/>
                </a:lnTo>
                <a:lnTo>
                  <a:pt x="2319" y="87"/>
                </a:lnTo>
                <a:lnTo>
                  <a:pt x="2247" y="66"/>
                </a:lnTo>
                <a:lnTo>
                  <a:pt x="2176" y="47"/>
                </a:lnTo>
                <a:lnTo>
                  <a:pt x="2104" y="32"/>
                </a:lnTo>
                <a:lnTo>
                  <a:pt x="2033" y="20"/>
                </a:lnTo>
                <a:lnTo>
                  <a:pt x="1962" y="10"/>
                </a:lnTo>
                <a:lnTo>
                  <a:pt x="1891" y="4"/>
                </a:lnTo>
                <a:lnTo>
                  <a:pt x="1820" y="0"/>
                </a:lnTo>
                <a:lnTo>
                  <a:pt x="1750" y="0"/>
                </a:lnTo>
                <a:close/>
              </a:path>
            </a:pathLst>
          </a:custGeom>
          <a:solidFill>
            <a:srgbClr val="4A89A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09" name="Freeform 108"/>
          <xdr:cNvSpPr>
            <a:spLocks/>
          </xdr:cNvSpPr>
        </xdr:nvSpPr>
        <xdr:spPr bwMode="auto">
          <a:xfrm>
            <a:off x="3797" y="5615"/>
            <a:ext cx="2038" cy="1504"/>
          </a:xfrm>
          <a:custGeom>
            <a:avLst/>
            <a:gdLst>
              <a:gd name="T0" fmla="+- 0 4015 3798"/>
              <a:gd name="T1" fmla="*/ T0 w 2038"/>
              <a:gd name="T2" fmla="+- 0 5617 5616"/>
              <a:gd name="T3" fmla="*/ 5617 h 1504"/>
              <a:gd name="T4" fmla="+- 0 3871 3798"/>
              <a:gd name="T5" fmla="*/ T4 w 2038"/>
              <a:gd name="T6" fmla="+- 0 5629 5616"/>
              <a:gd name="T7" fmla="*/ 5629 h 1504"/>
              <a:gd name="T8" fmla="+- 0 3826 3798"/>
              <a:gd name="T9" fmla="*/ T8 w 2038"/>
              <a:gd name="T10" fmla="+- 0 5711 5616"/>
              <a:gd name="T11" fmla="*/ 5711 h 1504"/>
              <a:gd name="T12" fmla="+- 0 3888 3798"/>
              <a:gd name="T13" fmla="*/ T12 w 2038"/>
              <a:gd name="T14" fmla="+- 0 5850 5616"/>
              <a:gd name="T15" fmla="*/ 5850 h 1504"/>
              <a:gd name="T16" fmla="+- 0 3959 3798"/>
              <a:gd name="T17" fmla="*/ T16 w 2038"/>
              <a:gd name="T18" fmla="+- 0 5984 5616"/>
              <a:gd name="T19" fmla="*/ 5984 h 1504"/>
              <a:gd name="T20" fmla="+- 0 4039 3798"/>
              <a:gd name="T21" fmla="*/ T20 w 2038"/>
              <a:gd name="T22" fmla="+- 0 6112 5616"/>
              <a:gd name="T23" fmla="*/ 6112 h 1504"/>
              <a:gd name="T24" fmla="+- 0 4127 3798"/>
              <a:gd name="T25" fmla="*/ T24 w 2038"/>
              <a:gd name="T26" fmla="+- 0 6234 5616"/>
              <a:gd name="T27" fmla="*/ 6234 h 1504"/>
              <a:gd name="T28" fmla="+- 0 4222 3798"/>
              <a:gd name="T29" fmla="*/ T28 w 2038"/>
              <a:gd name="T30" fmla="+- 0 6350 5616"/>
              <a:gd name="T31" fmla="*/ 6350 h 1504"/>
              <a:gd name="T32" fmla="+- 0 4325 3798"/>
              <a:gd name="T33" fmla="*/ T32 w 2038"/>
              <a:gd name="T34" fmla="+- 0 6460 5616"/>
              <a:gd name="T35" fmla="*/ 6460 h 1504"/>
              <a:gd name="T36" fmla="+- 0 4435 3798"/>
              <a:gd name="T37" fmla="*/ T36 w 2038"/>
              <a:gd name="T38" fmla="+- 0 6562 5616"/>
              <a:gd name="T39" fmla="*/ 6562 h 1504"/>
              <a:gd name="T40" fmla="+- 0 4552 3798"/>
              <a:gd name="T41" fmla="*/ T40 w 2038"/>
              <a:gd name="T42" fmla="+- 0 6657 5616"/>
              <a:gd name="T43" fmla="*/ 6657 h 1504"/>
              <a:gd name="T44" fmla="+- 0 4674 3798"/>
              <a:gd name="T45" fmla="*/ T44 w 2038"/>
              <a:gd name="T46" fmla="+- 0 6745 5616"/>
              <a:gd name="T47" fmla="*/ 6745 h 1504"/>
              <a:gd name="T48" fmla="+- 0 4803 3798"/>
              <a:gd name="T49" fmla="*/ T48 w 2038"/>
              <a:gd name="T50" fmla="+- 0 6824 5616"/>
              <a:gd name="T51" fmla="*/ 6824 h 1504"/>
              <a:gd name="T52" fmla="+- 0 4937 3798"/>
              <a:gd name="T53" fmla="*/ T52 w 2038"/>
              <a:gd name="T54" fmla="+- 0 6895 5616"/>
              <a:gd name="T55" fmla="*/ 6895 h 1504"/>
              <a:gd name="T56" fmla="+- 0 5076 3798"/>
              <a:gd name="T57" fmla="*/ T56 w 2038"/>
              <a:gd name="T58" fmla="+- 0 6957 5616"/>
              <a:gd name="T59" fmla="*/ 6957 h 1504"/>
              <a:gd name="T60" fmla="+- 0 5220 3798"/>
              <a:gd name="T61" fmla="*/ T60 w 2038"/>
              <a:gd name="T62" fmla="+- 0 7009 5616"/>
              <a:gd name="T63" fmla="*/ 7009 h 1504"/>
              <a:gd name="T64" fmla="+- 0 5368 3798"/>
              <a:gd name="T65" fmla="*/ T64 w 2038"/>
              <a:gd name="T66" fmla="+- 0 7052 5616"/>
              <a:gd name="T67" fmla="*/ 7052 h 1504"/>
              <a:gd name="T68" fmla="+- 0 5521 3798"/>
              <a:gd name="T69" fmla="*/ T68 w 2038"/>
              <a:gd name="T70" fmla="+- 0 7085 5616"/>
              <a:gd name="T71" fmla="*/ 7085 h 1504"/>
              <a:gd name="T72" fmla="+- 0 5676 3798"/>
              <a:gd name="T73" fmla="*/ T72 w 2038"/>
              <a:gd name="T74" fmla="+- 0 7108 5616"/>
              <a:gd name="T75" fmla="*/ 7108 h 1504"/>
              <a:gd name="T76" fmla="+- 0 5836 3798"/>
              <a:gd name="T77" fmla="*/ T76 w 2038"/>
              <a:gd name="T78" fmla="+- 0 7119 5616"/>
              <a:gd name="T79" fmla="*/ 7119 h 1504"/>
              <a:gd name="T80" fmla="+- 0 5806 3798"/>
              <a:gd name="T81" fmla="*/ T80 w 2038"/>
              <a:gd name="T82" fmla="+- 0 6968 5616"/>
              <a:gd name="T83" fmla="*/ 6968 h 1504"/>
              <a:gd name="T84" fmla="+- 0 5764 3798"/>
              <a:gd name="T85" fmla="*/ T84 w 2038"/>
              <a:gd name="T86" fmla="+- 0 6822 5616"/>
              <a:gd name="T87" fmla="*/ 6822 h 1504"/>
              <a:gd name="T88" fmla="+- 0 5710 3798"/>
              <a:gd name="T89" fmla="*/ T88 w 2038"/>
              <a:gd name="T90" fmla="+- 0 6682 5616"/>
              <a:gd name="T91" fmla="*/ 6682 h 1504"/>
              <a:gd name="T92" fmla="+- 0 5645 3798"/>
              <a:gd name="T93" fmla="*/ T92 w 2038"/>
              <a:gd name="T94" fmla="+- 0 6548 5616"/>
              <a:gd name="T95" fmla="*/ 6548 h 1504"/>
              <a:gd name="T96" fmla="+- 0 5570 3798"/>
              <a:gd name="T97" fmla="*/ T96 w 2038"/>
              <a:gd name="T98" fmla="+- 0 6422 5616"/>
              <a:gd name="T99" fmla="*/ 6422 h 1504"/>
              <a:gd name="T100" fmla="+- 0 5485 3798"/>
              <a:gd name="T101" fmla="*/ T100 w 2038"/>
              <a:gd name="T102" fmla="+- 0 6303 5616"/>
              <a:gd name="T103" fmla="*/ 6303 h 1504"/>
              <a:gd name="T104" fmla="+- 0 5391 3798"/>
              <a:gd name="T105" fmla="*/ T104 w 2038"/>
              <a:gd name="T106" fmla="+- 0 6191 5616"/>
              <a:gd name="T107" fmla="*/ 6191 h 1504"/>
              <a:gd name="T108" fmla="+- 0 5288 3798"/>
              <a:gd name="T109" fmla="*/ T108 w 2038"/>
              <a:gd name="T110" fmla="+- 0 6088 5616"/>
              <a:gd name="T111" fmla="*/ 6088 h 1504"/>
              <a:gd name="T112" fmla="+- 0 5177 3798"/>
              <a:gd name="T113" fmla="*/ T112 w 2038"/>
              <a:gd name="T114" fmla="+- 0 5994 5616"/>
              <a:gd name="T115" fmla="*/ 5994 h 1504"/>
              <a:gd name="T116" fmla="+- 0 5059 3798"/>
              <a:gd name="T117" fmla="*/ T116 w 2038"/>
              <a:gd name="T118" fmla="+- 0 5909 5616"/>
              <a:gd name="T119" fmla="*/ 5909 h 1504"/>
              <a:gd name="T120" fmla="+- 0 4935 3798"/>
              <a:gd name="T121" fmla="*/ T120 w 2038"/>
              <a:gd name="T122" fmla="+- 0 5834 5616"/>
              <a:gd name="T123" fmla="*/ 5834 h 1504"/>
              <a:gd name="T124" fmla="+- 0 4805 3798"/>
              <a:gd name="T125" fmla="*/ T124 w 2038"/>
              <a:gd name="T126" fmla="+- 0 5769 5616"/>
              <a:gd name="T127" fmla="*/ 5769 h 1504"/>
              <a:gd name="T128" fmla="+- 0 4669 3798"/>
              <a:gd name="T129" fmla="*/ T128 w 2038"/>
              <a:gd name="T130" fmla="+- 0 5715 5616"/>
              <a:gd name="T131" fmla="*/ 5715 h 1504"/>
              <a:gd name="T132" fmla="+- 0 4529 3798"/>
              <a:gd name="T133" fmla="*/ T132 w 2038"/>
              <a:gd name="T134" fmla="+- 0 5672 5616"/>
              <a:gd name="T135" fmla="*/ 5672 h 1504"/>
              <a:gd name="T136" fmla="+- 0 4385 3798"/>
              <a:gd name="T137" fmla="*/ T136 w 2038"/>
              <a:gd name="T138" fmla="+- 0 5641 5616"/>
              <a:gd name="T139" fmla="*/ 5641 h 1504"/>
              <a:gd name="T140" fmla="+- 0 4237 3798"/>
              <a:gd name="T141" fmla="*/ T140 w 2038"/>
              <a:gd name="T142" fmla="+- 0 5622 5616"/>
              <a:gd name="T143" fmla="*/ 5622 h 1504"/>
              <a:gd name="T144" fmla="+- 0 4087 3798"/>
              <a:gd name="T145" fmla="*/ T144 w 2038"/>
              <a:gd name="T146" fmla="+- 0 5616 5616"/>
              <a:gd name="T147" fmla="*/ 5616 h 15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</a:cxnLst>
            <a:rect l="0" t="0" r="r" b="b"/>
            <a:pathLst>
              <a:path w="2038" h="1504">
                <a:moveTo>
                  <a:pt x="289" y="0"/>
                </a:moveTo>
                <a:lnTo>
                  <a:pt x="217" y="1"/>
                </a:lnTo>
                <a:lnTo>
                  <a:pt x="145" y="6"/>
                </a:lnTo>
                <a:lnTo>
                  <a:pt x="73" y="13"/>
                </a:lnTo>
                <a:lnTo>
                  <a:pt x="0" y="24"/>
                </a:lnTo>
                <a:lnTo>
                  <a:pt x="28" y="95"/>
                </a:lnTo>
                <a:lnTo>
                  <a:pt x="58" y="165"/>
                </a:lnTo>
                <a:lnTo>
                  <a:pt x="90" y="234"/>
                </a:lnTo>
                <a:lnTo>
                  <a:pt x="125" y="301"/>
                </a:lnTo>
                <a:lnTo>
                  <a:pt x="161" y="368"/>
                </a:lnTo>
                <a:lnTo>
                  <a:pt x="200" y="432"/>
                </a:lnTo>
                <a:lnTo>
                  <a:pt x="241" y="496"/>
                </a:lnTo>
                <a:lnTo>
                  <a:pt x="284" y="558"/>
                </a:lnTo>
                <a:lnTo>
                  <a:pt x="329" y="618"/>
                </a:lnTo>
                <a:lnTo>
                  <a:pt x="376" y="677"/>
                </a:lnTo>
                <a:lnTo>
                  <a:pt x="424" y="734"/>
                </a:lnTo>
                <a:lnTo>
                  <a:pt x="475" y="790"/>
                </a:lnTo>
                <a:lnTo>
                  <a:pt x="527" y="844"/>
                </a:lnTo>
                <a:lnTo>
                  <a:pt x="581" y="896"/>
                </a:lnTo>
                <a:lnTo>
                  <a:pt x="637" y="946"/>
                </a:lnTo>
                <a:lnTo>
                  <a:pt x="695" y="995"/>
                </a:lnTo>
                <a:lnTo>
                  <a:pt x="754" y="1041"/>
                </a:lnTo>
                <a:lnTo>
                  <a:pt x="814" y="1086"/>
                </a:lnTo>
                <a:lnTo>
                  <a:pt x="876" y="1129"/>
                </a:lnTo>
                <a:lnTo>
                  <a:pt x="940" y="1169"/>
                </a:lnTo>
                <a:lnTo>
                  <a:pt x="1005" y="1208"/>
                </a:lnTo>
                <a:lnTo>
                  <a:pt x="1071" y="1244"/>
                </a:lnTo>
                <a:lnTo>
                  <a:pt x="1139" y="1279"/>
                </a:lnTo>
                <a:lnTo>
                  <a:pt x="1208" y="1311"/>
                </a:lnTo>
                <a:lnTo>
                  <a:pt x="1278" y="1341"/>
                </a:lnTo>
                <a:lnTo>
                  <a:pt x="1350" y="1368"/>
                </a:lnTo>
                <a:lnTo>
                  <a:pt x="1422" y="1393"/>
                </a:lnTo>
                <a:lnTo>
                  <a:pt x="1496" y="1416"/>
                </a:lnTo>
                <a:lnTo>
                  <a:pt x="1570" y="1436"/>
                </a:lnTo>
                <a:lnTo>
                  <a:pt x="1646" y="1454"/>
                </a:lnTo>
                <a:lnTo>
                  <a:pt x="1723" y="1469"/>
                </a:lnTo>
                <a:lnTo>
                  <a:pt x="1800" y="1482"/>
                </a:lnTo>
                <a:lnTo>
                  <a:pt x="1878" y="1492"/>
                </a:lnTo>
                <a:lnTo>
                  <a:pt x="1958" y="1499"/>
                </a:lnTo>
                <a:lnTo>
                  <a:pt x="2038" y="1503"/>
                </a:lnTo>
                <a:lnTo>
                  <a:pt x="2024" y="1427"/>
                </a:lnTo>
                <a:lnTo>
                  <a:pt x="2008" y="1352"/>
                </a:lnTo>
                <a:lnTo>
                  <a:pt x="1989" y="1278"/>
                </a:lnTo>
                <a:lnTo>
                  <a:pt x="1966" y="1206"/>
                </a:lnTo>
                <a:lnTo>
                  <a:pt x="1941" y="1135"/>
                </a:lnTo>
                <a:lnTo>
                  <a:pt x="1912" y="1066"/>
                </a:lnTo>
                <a:lnTo>
                  <a:pt x="1881" y="998"/>
                </a:lnTo>
                <a:lnTo>
                  <a:pt x="1847" y="932"/>
                </a:lnTo>
                <a:lnTo>
                  <a:pt x="1811" y="868"/>
                </a:lnTo>
                <a:lnTo>
                  <a:pt x="1772" y="806"/>
                </a:lnTo>
                <a:lnTo>
                  <a:pt x="1731" y="745"/>
                </a:lnTo>
                <a:lnTo>
                  <a:pt x="1687" y="687"/>
                </a:lnTo>
                <a:lnTo>
                  <a:pt x="1641" y="630"/>
                </a:lnTo>
                <a:lnTo>
                  <a:pt x="1593" y="575"/>
                </a:lnTo>
                <a:lnTo>
                  <a:pt x="1542" y="523"/>
                </a:lnTo>
                <a:lnTo>
                  <a:pt x="1490" y="472"/>
                </a:lnTo>
                <a:lnTo>
                  <a:pt x="1435" y="424"/>
                </a:lnTo>
                <a:lnTo>
                  <a:pt x="1379" y="378"/>
                </a:lnTo>
                <a:lnTo>
                  <a:pt x="1321" y="335"/>
                </a:lnTo>
                <a:lnTo>
                  <a:pt x="1261" y="293"/>
                </a:lnTo>
                <a:lnTo>
                  <a:pt x="1200" y="254"/>
                </a:lnTo>
                <a:lnTo>
                  <a:pt x="1137" y="218"/>
                </a:lnTo>
                <a:lnTo>
                  <a:pt x="1072" y="184"/>
                </a:lnTo>
                <a:lnTo>
                  <a:pt x="1007" y="153"/>
                </a:lnTo>
                <a:lnTo>
                  <a:pt x="939" y="125"/>
                </a:lnTo>
                <a:lnTo>
                  <a:pt x="871" y="99"/>
                </a:lnTo>
                <a:lnTo>
                  <a:pt x="801" y="76"/>
                </a:lnTo>
                <a:lnTo>
                  <a:pt x="731" y="56"/>
                </a:lnTo>
                <a:lnTo>
                  <a:pt x="659" y="39"/>
                </a:lnTo>
                <a:lnTo>
                  <a:pt x="587" y="25"/>
                </a:lnTo>
                <a:lnTo>
                  <a:pt x="513" y="14"/>
                </a:lnTo>
                <a:lnTo>
                  <a:pt x="439" y="6"/>
                </a:lnTo>
                <a:lnTo>
                  <a:pt x="365" y="1"/>
                </a:lnTo>
                <a:lnTo>
                  <a:pt x="289" y="0"/>
                </a:lnTo>
                <a:close/>
              </a:path>
            </a:pathLst>
          </a:custGeom>
          <a:solidFill>
            <a:srgbClr val="F2A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pic>
        <xdr:nvPicPr>
          <xdr:cNvPr id="110" name="Picture 109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" y="2965"/>
            <a:ext cx="2519" cy="5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1" name="Freeform 110"/>
          <xdr:cNvSpPr>
            <a:spLocks/>
          </xdr:cNvSpPr>
        </xdr:nvSpPr>
        <xdr:spPr bwMode="auto">
          <a:xfrm>
            <a:off x="4667" y="2584"/>
            <a:ext cx="2518" cy="906"/>
          </a:xfrm>
          <a:custGeom>
            <a:avLst/>
            <a:gdLst>
              <a:gd name="T0" fmla="+- 0 5845 4668"/>
              <a:gd name="T1" fmla="*/ T0 w 2518"/>
              <a:gd name="T2" fmla="+- 0 2586 2585"/>
              <a:gd name="T3" fmla="*/ 2586 h 906"/>
              <a:gd name="T4" fmla="+- 0 5683 4668"/>
              <a:gd name="T5" fmla="*/ T4 w 2518"/>
              <a:gd name="T6" fmla="+- 0 2598 2585"/>
              <a:gd name="T7" fmla="*/ 2598 h 906"/>
              <a:gd name="T8" fmla="+- 0 5525 4668"/>
              <a:gd name="T9" fmla="*/ T8 w 2518"/>
              <a:gd name="T10" fmla="+- 0 2620 2585"/>
              <a:gd name="T11" fmla="*/ 2620 h 906"/>
              <a:gd name="T12" fmla="+- 0 5371 4668"/>
              <a:gd name="T13" fmla="*/ T12 w 2518"/>
              <a:gd name="T14" fmla="+- 0 2653 2585"/>
              <a:gd name="T15" fmla="*/ 2653 h 906"/>
              <a:gd name="T16" fmla="+- 0 5220 4668"/>
              <a:gd name="T17" fmla="*/ T16 w 2518"/>
              <a:gd name="T18" fmla="+- 0 2697 2585"/>
              <a:gd name="T19" fmla="*/ 2697 h 906"/>
              <a:gd name="T20" fmla="+- 0 5075 4668"/>
              <a:gd name="T21" fmla="*/ T20 w 2518"/>
              <a:gd name="T22" fmla="+- 0 2750 2585"/>
              <a:gd name="T23" fmla="*/ 2750 h 906"/>
              <a:gd name="T24" fmla="+- 0 4934 4668"/>
              <a:gd name="T25" fmla="*/ T24 w 2518"/>
              <a:gd name="T26" fmla="+- 0 2813 2585"/>
              <a:gd name="T27" fmla="*/ 2813 h 906"/>
              <a:gd name="T28" fmla="+- 0 4798 4668"/>
              <a:gd name="T29" fmla="*/ T28 w 2518"/>
              <a:gd name="T30" fmla="+- 0 2885 2585"/>
              <a:gd name="T31" fmla="*/ 2885 h 906"/>
              <a:gd name="T32" fmla="+- 0 4668 4668"/>
              <a:gd name="T33" fmla="*/ T32 w 2518"/>
              <a:gd name="T34" fmla="+- 0 2966 2585"/>
              <a:gd name="T35" fmla="*/ 2966 h 906"/>
              <a:gd name="T36" fmla="+- 0 4787 4668"/>
              <a:gd name="T37" fmla="*/ T36 w 2518"/>
              <a:gd name="T38" fmla="+- 0 3076 2585"/>
              <a:gd name="T39" fmla="*/ 3076 h 906"/>
              <a:gd name="T40" fmla="+- 0 4913 4668"/>
              <a:gd name="T41" fmla="*/ T40 w 2518"/>
              <a:gd name="T42" fmla="+- 0 3173 2585"/>
              <a:gd name="T43" fmla="*/ 3173 h 906"/>
              <a:gd name="T44" fmla="+- 0 5045 4668"/>
              <a:gd name="T45" fmla="*/ T44 w 2518"/>
              <a:gd name="T46" fmla="+- 0 3257 2585"/>
              <a:gd name="T47" fmla="*/ 3257 h 906"/>
              <a:gd name="T48" fmla="+- 0 5184 4668"/>
              <a:gd name="T49" fmla="*/ T48 w 2518"/>
              <a:gd name="T50" fmla="+- 0 3328 2585"/>
              <a:gd name="T51" fmla="*/ 3328 h 906"/>
              <a:gd name="T52" fmla="+- 0 5327 4668"/>
              <a:gd name="T53" fmla="*/ T52 w 2518"/>
              <a:gd name="T54" fmla="+- 0 3386 2585"/>
              <a:gd name="T55" fmla="*/ 3386 h 906"/>
              <a:gd name="T56" fmla="+- 0 5473 4668"/>
              <a:gd name="T57" fmla="*/ T56 w 2518"/>
              <a:gd name="T58" fmla="+- 0 3432 2585"/>
              <a:gd name="T59" fmla="*/ 3432 h 906"/>
              <a:gd name="T60" fmla="+- 0 5623 4668"/>
              <a:gd name="T61" fmla="*/ T60 w 2518"/>
              <a:gd name="T62" fmla="+- 0 3464 2585"/>
              <a:gd name="T63" fmla="*/ 3464 h 906"/>
              <a:gd name="T64" fmla="+- 0 5774 4668"/>
              <a:gd name="T65" fmla="*/ T64 w 2518"/>
              <a:gd name="T66" fmla="+- 0 3483 2585"/>
              <a:gd name="T67" fmla="*/ 3483 h 906"/>
              <a:gd name="T68" fmla="+- 0 5926 4668"/>
              <a:gd name="T69" fmla="*/ T68 w 2518"/>
              <a:gd name="T70" fmla="+- 0 3490 2585"/>
              <a:gd name="T71" fmla="*/ 3490 h 906"/>
              <a:gd name="T72" fmla="+- 0 6079 4668"/>
              <a:gd name="T73" fmla="*/ T72 w 2518"/>
              <a:gd name="T74" fmla="+- 0 3483 2585"/>
              <a:gd name="T75" fmla="*/ 3483 h 906"/>
              <a:gd name="T76" fmla="+- 0 6230 4668"/>
              <a:gd name="T77" fmla="*/ T76 w 2518"/>
              <a:gd name="T78" fmla="+- 0 3464 2585"/>
              <a:gd name="T79" fmla="*/ 3464 h 906"/>
              <a:gd name="T80" fmla="+- 0 6380 4668"/>
              <a:gd name="T81" fmla="*/ T80 w 2518"/>
              <a:gd name="T82" fmla="+- 0 3432 2585"/>
              <a:gd name="T83" fmla="*/ 3432 h 906"/>
              <a:gd name="T84" fmla="+- 0 6526 4668"/>
              <a:gd name="T85" fmla="*/ T84 w 2518"/>
              <a:gd name="T86" fmla="+- 0 3386 2585"/>
              <a:gd name="T87" fmla="*/ 3386 h 906"/>
              <a:gd name="T88" fmla="+- 0 6669 4668"/>
              <a:gd name="T89" fmla="*/ T88 w 2518"/>
              <a:gd name="T90" fmla="+- 0 3328 2585"/>
              <a:gd name="T91" fmla="*/ 3328 h 906"/>
              <a:gd name="T92" fmla="+- 0 6807 4668"/>
              <a:gd name="T93" fmla="*/ T92 w 2518"/>
              <a:gd name="T94" fmla="+- 0 3257 2585"/>
              <a:gd name="T95" fmla="*/ 3257 h 906"/>
              <a:gd name="T96" fmla="+- 0 6940 4668"/>
              <a:gd name="T97" fmla="*/ T96 w 2518"/>
              <a:gd name="T98" fmla="+- 0 3173 2585"/>
              <a:gd name="T99" fmla="*/ 3173 h 906"/>
              <a:gd name="T100" fmla="+- 0 7066 4668"/>
              <a:gd name="T101" fmla="*/ T100 w 2518"/>
              <a:gd name="T102" fmla="+- 0 3076 2585"/>
              <a:gd name="T103" fmla="*/ 3076 h 906"/>
              <a:gd name="T104" fmla="+- 0 7185 4668"/>
              <a:gd name="T105" fmla="*/ T104 w 2518"/>
              <a:gd name="T106" fmla="+- 0 2966 2585"/>
              <a:gd name="T107" fmla="*/ 2966 h 906"/>
              <a:gd name="T108" fmla="+- 0 7055 4668"/>
              <a:gd name="T109" fmla="*/ T108 w 2518"/>
              <a:gd name="T110" fmla="+- 0 2885 2585"/>
              <a:gd name="T111" fmla="*/ 2885 h 906"/>
              <a:gd name="T112" fmla="+- 0 6919 4668"/>
              <a:gd name="T113" fmla="*/ T112 w 2518"/>
              <a:gd name="T114" fmla="+- 0 2813 2585"/>
              <a:gd name="T115" fmla="*/ 2813 h 906"/>
              <a:gd name="T116" fmla="+- 0 6778 4668"/>
              <a:gd name="T117" fmla="*/ T116 w 2518"/>
              <a:gd name="T118" fmla="+- 0 2750 2585"/>
              <a:gd name="T119" fmla="*/ 2750 h 906"/>
              <a:gd name="T120" fmla="+- 0 6632 4668"/>
              <a:gd name="T121" fmla="*/ T120 w 2518"/>
              <a:gd name="T122" fmla="+- 0 2697 2585"/>
              <a:gd name="T123" fmla="*/ 2697 h 906"/>
              <a:gd name="T124" fmla="+- 0 6482 4668"/>
              <a:gd name="T125" fmla="*/ T124 w 2518"/>
              <a:gd name="T126" fmla="+- 0 2653 2585"/>
              <a:gd name="T127" fmla="*/ 2653 h 906"/>
              <a:gd name="T128" fmla="+- 0 6328 4668"/>
              <a:gd name="T129" fmla="*/ T128 w 2518"/>
              <a:gd name="T130" fmla="+- 0 2620 2585"/>
              <a:gd name="T131" fmla="*/ 2620 h 906"/>
              <a:gd name="T132" fmla="+- 0 6170 4668"/>
              <a:gd name="T133" fmla="*/ T132 w 2518"/>
              <a:gd name="T134" fmla="+- 0 2598 2585"/>
              <a:gd name="T135" fmla="*/ 2598 h 906"/>
              <a:gd name="T136" fmla="+- 0 6008 4668"/>
              <a:gd name="T137" fmla="*/ T136 w 2518"/>
              <a:gd name="T138" fmla="+- 0 2586 2585"/>
              <a:gd name="T139" fmla="*/ 2586 h 906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</a:cxnLst>
            <a:rect l="0" t="0" r="r" b="b"/>
            <a:pathLst>
              <a:path w="2518" h="906">
                <a:moveTo>
                  <a:pt x="1258" y="0"/>
                </a:moveTo>
                <a:lnTo>
                  <a:pt x="1177" y="1"/>
                </a:lnTo>
                <a:lnTo>
                  <a:pt x="1096" y="6"/>
                </a:lnTo>
                <a:lnTo>
                  <a:pt x="1015" y="13"/>
                </a:lnTo>
                <a:lnTo>
                  <a:pt x="936" y="23"/>
                </a:lnTo>
                <a:lnTo>
                  <a:pt x="857" y="35"/>
                </a:lnTo>
                <a:lnTo>
                  <a:pt x="779" y="50"/>
                </a:lnTo>
                <a:lnTo>
                  <a:pt x="703" y="68"/>
                </a:lnTo>
                <a:lnTo>
                  <a:pt x="627" y="89"/>
                </a:lnTo>
                <a:lnTo>
                  <a:pt x="552" y="112"/>
                </a:lnTo>
                <a:lnTo>
                  <a:pt x="479" y="137"/>
                </a:lnTo>
                <a:lnTo>
                  <a:pt x="407" y="165"/>
                </a:lnTo>
                <a:lnTo>
                  <a:pt x="336" y="195"/>
                </a:lnTo>
                <a:lnTo>
                  <a:pt x="266" y="228"/>
                </a:lnTo>
                <a:lnTo>
                  <a:pt x="197" y="263"/>
                </a:lnTo>
                <a:lnTo>
                  <a:pt x="130" y="300"/>
                </a:lnTo>
                <a:lnTo>
                  <a:pt x="64" y="339"/>
                </a:lnTo>
                <a:lnTo>
                  <a:pt x="0" y="381"/>
                </a:lnTo>
                <a:lnTo>
                  <a:pt x="58" y="437"/>
                </a:lnTo>
                <a:lnTo>
                  <a:pt x="119" y="491"/>
                </a:lnTo>
                <a:lnTo>
                  <a:pt x="181" y="541"/>
                </a:lnTo>
                <a:lnTo>
                  <a:pt x="245" y="588"/>
                </a:lnTo>
                <a:lnTo>
                  <a:pt x="310" y="632"/>
                </a:lnTo>
                <a:lnTo>
                  <a:pt x="377" y="672"/>
                </a:lnTo>
                <a:lnTo>
                  <a:pt x="446" y="709"/>
                </a:lnTo>
                <a:lnTo>
                  <a:pt x="516" y="743"/>
                </a:lnTo>
                <a:lnTo>
                  <a:pt x="587" y="774"/>
                </a:lnTo>
                <a:lnTo>
                  <a:pt x="659" y="801"/>
                </a:lnTo>
                <a:lnTo>
                  <a:pt x="732" y="826"/>
                </a:lnTo>
                <a:lnTo>
                  <a:pt x="805" y="847"/>
                </a:lnTo>
                <a:lnTo>
                  <a:pt x="880" y="864"/>
                </a:lnTo>
                <a:lnTo>
                  <a:pt x="955" y="879"/>
                </a:lnTo>
                <a:lnTo>
                  <a:pt x="1030" y="890"/>
                </a:lnTo>
                <a:lnTo>
                  <a:pt x="1106" y="898"/>
                </a:lnTo>
                <a:lnTo>
                  <a:pt x="1182" y="903"/>
                </a:lnTo>
                <a:lnTo>
                  <a:pt x="1258" y="905"/>
                </a:lnTo>
                <a:lnTo>
                  <a:pt x="1335" y="903"/>
                </a:lnTo>
                <a:lnTo>
                  <a:pt x="1411" y="898"/>
                </a:lnTo>
                <a:lnTo>
                  <a:pt x="1487" y="890"/>
                </a:lnTo>
                <a:lnTo>
                  <a:pt x="1562" y="879"/>
                </a:lnTo>
                <a:lnTo>
                  <a:pt x="1637" y="864"/>
                </a:lnTo>
                <a:lnTo>
                  <a:pt x="1712" y="847"/>
                </a:lnTo>
                <a:lnTo>
                  <a:pt x="1785" y="826"/>
                </a:lnTo>
                <a:lnTo>
                  <a:pt x="1858" y="801"/>
                </a:lnTo>
                <a:lnTo>
                  <a:pt x="1930" y="774"/>
                </a:lnTo>
                <a:lnTo>
                  <a:pt x="2001" y="743"/>
                </a:lnTo>
                <a:lnTo>
                  <a:pt x="2071" y="709"/>
                </a:lnTo>
                <a:lnTo>
                  <a:pt x="2139" y="672"/>
                </a:lnTo>
                <a:lnTo>
                  <a:pt x="2207" y="632"/>
                </a:lnTo>
                <a:lnTo>
                  <a:pt x="2272" y="588"/>
                </a:lnTo>
                <a:lnTo>
                  <a:pt x="2336" y="541"/>
                </a:lnTo>
                <a:lnTo>
                  <a:pt x="2398" y="491"/>
                </a:lnTo>
                <a:lnTo>
                  <a:pt x="2459" y="437"/>
                </a:lnTo>
                <a:lnTo>
                  <a:pt x="2517" y="381"/>
                </a:lnTo>
                <a:lnTo>
                  <a:pt x="2453" y="339"/>
                </a:lnTo>
                <a:lnTo>
                  <a:pt x="2387" y="300"/>
                </a:lnTo>
                <a:lnTo>
                  <a:pt x="2320" y="263"/>
                </a:lnTo>
                <a:lnTo>
                  <a:pt x="2251" y="228"/>
                </a:lnTo>
                <a:lnTo>
                  <a:pt x="2181" y="195"/>
                </a:lnTo>
                <a:lnTo>
                  <a:pt x="2110" y="165"/>
                </a:lnTo>
                <a:lnTo>
                  <a:pt x="2038" y="137"/>
                </a:lnTo>
                <a:lnTo>
                  <a:pt x="1964" y="112"/>
                </a:lnTo>
                <a:lnTo>
                  <a:pt x="1890" y="89"/>
                </a:lnTo>
                <a:lnTo>
                  <a:pt x="1814" y="68"/>
                </a:lnTo>
                <a:lnTo>
                  <a:pt x="1737" y="50"/>
                </a:lnTo>
                <a:lnTo>
                  <a:pt x="1660" y="35"/>
                </a:lnTo>
                <a:lnTo>
                  <a:pt x="1581" y="23"/>
                </a:lnTo>
                <a:lnTo>
                  <a:pt x="1502" y="13"/>
                </a:lnTo>
                <a:lnTo>
                  <a:pt x="1421" y="6"/>
                </a:lnTo>
                <a:lnTo>
                  <a:pt x="1340" y="1"/>
                </a:lnTo>
                <a:lnTo>
                  <a:pt x="1258" y="0"/>
                </a:lnTo>
                <a:close/>
              </a:path>
            </a:pathLst>
          </a:custGeom>
          <a:solidFill>
            <a:srgbClr val="5A827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pic>
        <xdr:nvPicPr>
          <xdr:cNvPr id="112" name="Picture 1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42" y="4040"/>
            <a:ext cx="970" cy="14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" name="Freeform 112"/>
          <xdr:cNvSpPr>
            <a:spLocks/>
          </xdr:cNvSpPr>
        </xdr:nvSpPr>
        <xdr:spPr bwMode="auto">
          <a:xfrm>
            <a:off x="7134" y="3072"/>
            <a:ext cx="1061" cy="2395"/>
          </a:xfrm>
          <a:custGeom>
            <a:avLst/>
            <a:gdLst>
              <a:gd name="T0" fmla="+- 0 7297 7135"/>
              <a:gd name="T1" fmla="*/ T0 w 1061"/>
              <a:gd name="T2" fmla="+- 0 3145 3073"/>
              <a:gd name="T3" fmla="*/ 3145 h 2395"/>
              <a:gd name="T4" fmla="+- 0 7238 7135"/>
              <a:gd name="T5" fmla="*/ T4 w 1061"/>
              <a:gd name="T6" fmla="+- 0 3290 3073"/>
              <a:gd name="T7" fmla="*/ 3290 h 2395"/>
              <a:gd name="T8" fmla="+- 0 7192 7135"/>
              <a:gd name="T9" fmla="*/ T8 w 1061"/>
              <a:gd name="T10" fmla="+- 0 3438 3073"/>
              <a:gd name="T11" fmla="*/ 3438 h 2395"/>
              <a:gd name="T12" fmla="+- 0 7159 7135"/>
              <a:gd name="T13" fmla="*/ T12 w 1061"/>
              <a:gd name="T14" fmla="+- 0 3588 3073"/>
              <a:gd name="T15" fmla="*/ 3588 h 2395"/>
              <a:gd name="T16" fmla="+- 0 7141 7135"/>
              <a:gd name="T17" fmla="*/ T16 w 1061"/>
              <a:gd name="T18" fmla="+- 0 3739 3073"/>
              <a:gd name="T19" fmla="*/ 3739 h 2395"/>
              <a:gd name="T20" fmla="+- 0 7135 7135"/>
              <a:gd name="T21" fmla="*/ T20 w 1061"/>
              <a:gd name="T22" fmla="+- 0 3890 3073"/>
              <a:gd name="T23" fmla="*/ 3890 h 2395"/>
              <a:gd name="T24" fmla="+- 0 7142 7135"/>
              <a:gd name="T25" fmla="*/ T24 w 1061"/>
              <a:gd name="T26" fmla="+- 0 4040 3073"/>
              <a:gd name="T27" fmla="*/ 4040 h 2395"/>
              <a:gd name="T28" fmla="+- 0 7162 7135"/>
              <a:gd name="T29" fmla="*/ T28 w 1061"/>
              <a:gd name="T30" fmla="+- 0 4187 3073"/>
              <a:gd name="T31" fmla="*/ 4187 h 2395"/>
              <a:gd name="T32" fmla="+- 0 7193 7135"/>
              <a:gd name="T33" fmla="*/ T32 w 1061"/>
              <a:gd name="T34" fmla="+- 0 4331 3073"/>
              <a:gd name="T35" fmla="*/ 4331 h 2395"/>
              <a:gd name="T36" fmla="+- 0 7236 7135"/>
              <a:gd name="T37" fmla="*/ T36 w 1061"/>
              <a:gd name="T38" fmla="+- 0 4473 3073"/>
              <a:gd name="T39" fmla="*/ 4473 h 2395"/>
              <a:gd name="T40" fmla="+- 0 7291 7135"/>
              <a:gd name="T41" fmla="*/ T40 w 1061"/>
              <a:gd name="T42" fmla="+- 0 4610 3073"/>
              <a:gd name="T43" fmla="*/ 4610 h 2395"/>
              <a:gd name="T44" fmla="+- 0 7357 7135"/>
              <a:gd name="T45" fmla="*/ T44 w 1061"/>
              <a:gd name="T46" fmla="+- 0 4742 3073"/>
              <a:gd name="T47" fmla="*/ 4742 h 2395"/>
              <a:gd name="T48" fmla="+- 0 7434 7135"/>
              <a:gd name="T49" fmla="*/ T48 w 1061"/>
              <a:gd name="T50" fmla="+- 0 4869 3073"/>
              <a:gd name="T51" fmla="*/ 4869 h 2395"/>
              <a:gd name="T52" fmla="+- 0 7522 7135"/>
              <a:gd name="T53" fmla="*/ T52 w 1061"/>
              <a:gd name="T54" fmla="+- 0 4990 3073"/>
              <a:gd name="T55" fmla="*/ 4990 h 2395"/>
              <a:gd name="T56" fmla="+- 0 7620 7135"/>
              <a:gd name="T57" fmla="*/ T56 w 1061"/>
              <a:gd name="T58" fmla="+- 0 5103 3073"/>
              <a:gd name="T59" fmla="*/ 5103 h 2395"/>
              <a:gd name="T60" fmla="+- 0 7728 7135"/>
              <a:gd name="T61" fmla="*/ T60 w 1061"/>
              <a:gd name="T62" fmla="+- 0 5208 3073"/>
              <a:gd name="T63" fmla="*/ 5208 h 2395"/>
              <a:gd name="T64" fmla="+- 0 7846 7135"/>
              <a:gd name="T65" fmla="*/ T64 w 1061"/>
              <a:gd name="T66" fmla="+- 0 5304 3073"/>
              <a:gd name="T67" fmla="*/ 5304 h 2395"/>
              <a:gd name="T68" fmla="+- 0 7974 7135"/>
              <a:gd name="T69" fmla="*/ T68 w 1061"/>
              <a:gd name="T70" fmla="+- 0 5391 3073"/>
              <a:gd name="T71" fmla="*/ 5391 h 2395"/>
              <a:gd name="T72" fmla="+- 0 8111 7135"/>
              <a:gd name="T73" fmla="*/ T72 w 1061"/>
              <a:gd name="T74" fmla="+- 0 5467 3073"/>
              <a:gd name="T75" fmla="*/ 5467 h 2395"/>
              <a:gd name="T76" fmla="+- 0 8147 7135"/>
              <a:gd name="T77" fmla="*/ T76 w 1061"/>
              <a:gd name="T78" fmla="+- 0 5319 3073"/>
              <a:gd name="T79" fmla="*/ 5319 h 2395"/>
              <a:gd name="T80" fmla="+- 0 8174 7135"/>
              <a:gd name="T81" fmla="*/ T80 w 1061"/>
              <a:gd name="T82" fmla="+- 0 5167 3073"/>
              <a:gd name="T83" fmla="*/ 5167 h 2395"/>
              <a:gd name="T84" fmla="+- 0 8190 7135"/>
              <a:gd name="T85" fmla="*/ T84 w 1061"/>
              <a:gd name="T86" fmla="+- 0 5012 3073"/>
              <a:gd name="T87" fmla="*/ 5012 h 2395"/>
              <a:gd name="T88" fmla="+- 0 8195 7135"/>
              <a:gd name="T89" fmla="*/ T88 w 1061"/>
              <a:gd name="T90" fmla="+- 0 4854 3073"/>
              <a:gd name="T91" fmla="*/ 4854 h 2395"/>
              <a:gd name="T92" fmla="+- 0 8189 7135"/>
              <a:gd name="T93" fmla="*/ T92 w 1061"/>
              <a:gd name="T94" fmla="+- 0 4688 3073"/>
              <a:gd name="T95" fmla="*/ 4688 h 2395"/>
              <a:gd name="T96" fmla="+- 0 8172 7135"/>
              <a:gd name="T97" fmla="*/ T96 w 1061"/>
              <a:gd name="T98" fmla="+- 0 4527 3073"/>
              <a:gd name="T99" fmla="*/ 4527 h 2395"/>
              <a:gd name="T100" fmla="+- 0 8143 7135"/>
              <a:gd name="T101" fmla="*/ T100 w 1061"/>
              <a:gd name="T102" fmla="+- 0 4368 3073"/>
              <a:gd name="T103" fmla="*/ 4368 h 2395"/>
              <a:gd name="T104" fmla="+- 0 8104 7135"/>
              <a:gd name="T105" fmla="*/ T104 w 1061"/>
              <a:gd name="T106" fmla="+- 0 4214 3073"/>
              <a:gd name="T107" fmla="*/ 4214 h 2395"/>
              <a:gd name="T108" fmla="+- 0 8054 7135"/>
              <a:gd name="T109" fmla="*/ T108 w 1061"/>
              <a:gd name="T110" fmla="+- 0 4064 3073"/>
              <a:gd name="T111" fmla="*/ 4064 h 2395"/>
              <a:gd name="T112" fmla="+- 0 7994 7135"/>
              <a:gd name="T113" fmla="*/ T112 w 1061"/>
              <a:gd name="T114" fmla="+- 0 3919 3073"/>
              <a:gd name="T115" fmla="*/ 3919 h 2395"/>
              <a:gd name="T116" fmla="+- 0 7925 7135"/>
              <a:gd name="T117" fmla="*/ T116 w 1061"/>
              <a:gd name="T118" fmla="+- 0 3779 3073"/>
              <a:gd name="T119" fmla="*/ 3779 h 2395"/>
              <a:gd name="T120" fmla="+- 0 7847 7135"/>
              <a:gd name="T121" fmla="*/ T120 w 1061"/>
              <a:gd name="T122" fmla="+- 0 3645 3073"/>
              <a:gd name="T123" fmla="*/ 3645 h 2395"/>
              <a:gd name="T124" fmla="+- 0 7760 7135"/>
              <a:gd name="T125" fmla="*/ T124 w 1061"/>
              <a:gd name="T126" fmla="+- 0 3517 3073"/>
              <a:gd name="T127" fmla="*/ 3517 h 2395"/>
              <a:gd name="T128" fmla="+- 0 7664 7135"/>
              <a:gd name="T129" fmla="*/ T128 w 1061"/>
              <a:gd name="T130" fmla="+- 0 3395 3073"/>
              <a:gd name="T131" fmla="*/ 3395 h 2395"/>
              <a:gd name="T132" fmla="+- 0 7561 7135"/>
              <a:gd name="T133" fmla="*/ T132 w 1061"/>
              <a:gd name="T134" fmla="+- 0 3280 3073"/>
              <a:gd name="T135" fmla="*/ 3280 h 2395"/>
              <a:gd name="T136" fmla="+- 0 7450 7135"/>
              <a:gd name="T137" fmla="*/ T136 w 1061"/>
              <a:gd name="T138" fmla="+- 0 3173 3073"/>
              <a:gd name="T139" fmla="*/ 3173 h 2395"/>
              <a:gd name="T140" fmla="+- 0 7332 7135"/>
              <a:gd name="T141" fmla="*/ T140 w 1061"/>
              <a:gd name="T142" fmla="+- 0 3073 3073"/>
              <a:gd name="T143" fmla="*/ 3073 h 2395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</a:cxnLst>
            <a:rect l="0" t="0" r="r" b="b"/>
            <a:pathLst>
              <a:path w="1061" h="2395">
                <a:moveTo>
                  <a:pt x="197" y="0"/>
                </a:moveTo>
                <a:lnTo>
                  <a:pt x="162" y="72"/>
                </a:lnTo>
                <a:lnTo>
                  <a:pt x="131" y="144"/>
                </a:lnTo>
                <a:lnTo>
                  <a:pt x="103" y="217"/>
                </a:lnTo>
                <a:lnTo>
                  <a:pt x="78" y="291"/>
                </a:lnTo>
                <a:lnTo>
                  <a:pt x="57" y="365"/>
                </a:lnTo>
                <a:lnTo>
                  <a:pt x="39" y="440"/>
                </a:lnTo>
                <a:lnTo>
                  <a:pt x="24" y="515"/>
                </a:lnTo>
                <a:lnTo>
                  <a:pt x="13" y="591"/>
                </a:lnTo>
                <a:lnTo>
                  <a:pt x="6" y="666"/>
                </a:lnTo>
                <a:lnTo>
                  <a:pt x="1" y="742"/>
                </a:lnTo>
                <a:lnTo>
                  <a:pt x="0" y="817"/>
                </a:lnTo>
                <a:lnTo>
                  <a:pt x="2" y="892"/>
                </a:lnTo>
                <a:lnTo>
                  <a:pt x="7" y="967"/>
                </a:lnTo>
                <a:lnTo>
                  <a:pt x="15" y="1041"/>
                </a:lnTo>
                <a:lnTo>
                  <a:pt x="27" y="1114"/>
                </a:lnTo>
                <a:lnTo>
                  <a:pt x="41" y="1187"/>
                </a:lnTo>
                <a:lnTo>
                  <a:pt x="58" y="1258"/>
                </a:lnTo>
                <a:lnTo>
                  <a:pt x="78" y="1330"/>
                </a:lnTo>
                <a:lnTo>
                  <a:pt x="101" y="1400"/>
                </a:lnTo>
                <a:lnTo>
                  <a:pt x="127" y="1469"/>
                </a:lnTo>
                <a:lnTo>
                  <a:pt x="156" y="1537"/>
                </a:lnTo>
                <a:lnTo>
                  <a:pt x="188" y="1604"/>
                </a:lnTo>
                <a:lnTo>
                  <a:pt x="222" y="1669"/>
                </a:lnTo>
                <a:lnTo>
                  <a:pt x="259" y="1734"/>
                </a:lnTo>
                <a:lnTo>
                  <a:pt x="299" y="1796"/>
                </a:lnTo>
                <a:lnTo>
                  <a:pt x="342" y="1857"/>
                </a:lnTo>
                <a:lnTo>
                  <a:pt x="387" y="1917"/>
                </a:lnTo>
                <a:lnTo>
                  <a:pt x="434" y="1974"/>
                </a:lnTo>
                <a:lnTo>
                  <a:pt x="485" y="2030"/>
                </a:lnTo>
                <a:lnTo>
                  <a:pt x="538" y="2083"/>
                </a:lnTo>
                <a:lnTo>
                  <a:pt x="593" y="2135"/>
                </a:lnTo>
                <a:lnTo>
                  <a:pt x="651" y="2184"/>
                </a:lnTo>
                <a:lnTo>
                  <a:pt x="711" y="2231"/>
                </a:lnTo>
                <a:lnTo>
                  <a:pt x="774" y="2276"/>
                </a:lnTo>
                <a:lnTo>
                  <a:pt x="839" y="2318"/>
                </a:lnTo>
                <a:lnTo>
                  <a:pt x="906" y="2357"/>
                </a:lnTo>
                <a:lnTo>
                  <a:pt x="976" y="2394"/>
                </a:lnTo>
                <a:lnTo>
                  <a:pt x="996" y="2320"/>
                </a:lnTo>
                <a:lnTo>
                  <a:pt x="1012" y="2246"/>
                </a:lnTo>
                <a:lnTo>
                  <a:pt x="1027" y="2170"/>
                </a:lnTo>
                <a:lnTo>
                  <a:pt x="1039" y="2094"/>
                </a:lnTo>
                <a:lnTo>
                  <a:pt x="1048" y="2017"/>
                </a:lnTo>
                <a:lnTo>
                  <a:pt x="1055" y="1939"/>
                </a:lnTo>
                <a:lnTo>
                  <a:pt x="1059" y="1860"/>
                </a:lnTo>
                <a:lnTo>
                  <a:pt x="1060" y="1781"/>
                </a:lnTo>
                <a:lnTo>
                  <a:pt x="1059" y="1698"/>
                </a:lnTo>
                <a:lnTo>
                  <a:pt x="1054" y="1615"/>
                </a:lnTo>
                <a:lnTo>
                  <a:pt x="1047" y="1534"/>
                </a:lnTo>
                <a:lnTo>
                  <a:pt x="1037" y="1454"/>
                </a:lnTo>
                <a:lnTo>
                  <a:pt x="1024" y="1374"/>
                </a:lnTo>
                <a:lnTo>
                  <a:pt x="1008" y="1295"/>
                </a:lnTo>
                <a:lnTo>
                  <a:pt x="990" y="1218"/>
                </a:lnTo>
                <a:lnTo>
                  <a:pt x="969" y="1141"/>
                </a:lnTo>
                <a:lnTo>
                  <a:pt x="945" y="1065"/>
                </a:lnTo>
                <a:lnTo>
                  <a:pt x="919" y="991"/>
                </a:lnTo>
                <a:lnTo>
                  <a:pt x="890" y="918"/>
                </a:lnTo>
                <a:lnTo>
                  <a:pt x="859" y="846"/>
                </a:lnTo>
                <a:lnTo>
                  <a:pt x="826" y="775"/>
                </a:lnTo>
                <a:lnTo>
                  <a:pt x="790" y="706"/>
                </a:lnTo>
                <a:lnTo>
                  <a:pt x="752" y="638"/>
                </a:lnTo>
                <a:lnTo>
                  <a:pt x="712" y="572"/>
                </a:lnTo>
                <a:lnTo>
                  <a:pt x="669" y="507"/>
                </a:lnTo>
                <a:lnTo>
                  <a:pt x="625" y="444"/>
                </a:lnTo>
                <a:lnTo>
                  <a:pt x="578" y="382"/>
                </a:lnTo>
                <a:lnTo>
                  <a:pt x="529" y="322"/>
                </a:lnTo>
                <a:lnTo>
                  <a:pt x="479" y="264"/>
                </a:lnTo>
                <a:lnTo>
                  <a:pt x="426" y="207"/>
                </a:lnTo>
                <a:lnTo>
                  <a:pt x="372" y="153"/>
                </a:lnTo>
                <a:lnTo>
                  <a:pt x="315" y="100"/>
                </a:lnTo>
                <a:lnTo>
                  <a:pt x="257" y="49"/>
                </a:lnTo>
                <a:lnTo>
                  <a:pt x="197" y="0"/>
                </a:lnTo>
                <a:close/>
              </a:path>
            </a:pathLst>
          </a:custGeom>
          <a:solidFill>
            <a:srgbClr val="C0C87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pic>
        <xdr:nvPicPr>
          <xdr:cNvPr id="114" name="Picture 1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41" y="4033"/>
            <a:ext cx="970" cy="14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5" name="Freeform 114"/>
          <xdr:cNvSpPr>
            <a:spLocks/>
          </xdr:cNvSpPr>
        </xdr:nvSpPr>
        <xdr:spPr bwMode="auto">
          <a:xfrm>
            <a:off x="3657" y="3072"/>
            <a:ext cx="1061" cy="2395"/>
          </a:xfrm>
          <a:custGeom>
            <a:avLst/>
            <a:gdLst>
              <a:gd name="T0" fmla="+- 0 4461 3658"/>
              <a:gd name="T1" fmla="*/ T0 w 1061"/>
              <a:gd name="T2" fmla="+- 0 3122 3073"/>
              <a:gd name="T3" fmla="*/ 3122 h 2395"/>
              <a:gd name="T4" fmla="+- 0 4346 3658"/>
              <a:gd name="T5" fmla="*/ T4 w 1061"/>
              <a:gd name="T6" fmla="+- 0 3226 3073"/>
              <a:gd name="T7" fmla="*/ 3226 h 2395"/>
              <a:gd name="T8" fmla="+- 0 4239 3658"/>
              <a:gd name="T9" fmla="*/ T8 w 1061"/>
              <a:gd name="T10" fmla="+- 0 3337 3073"/>
              <a:gd name="T11" fmla="*/ 3337 h 2395"/>
              <a:gd name="T12" fmla="+- 0 4140 3658"/>
              <a:gd name="T13" fmla="*/ T12 w 1061"/>
              <a:gd name="T14" fmla="+- 0 3455 3073"/>
              <a:gd name="T15" fmla="*/ 3455 h 2395"/>
              <a:gd name="T16" fmla="+- 0 4049 3658"/>
              <a:gd name="T17" fmla="*/ T16 w 1061"/>
              <a:gd name="T18" fmla="+- 0 3580 3073"/>
              <a:gd name="T19" fmla="*/ 3580 h 2395"/>
              <a:gd name="T20" fmla="+- 0 3966 3658"/>
              <a:gd name="T21" fmla="*/ T20 w 1061"/>
              <a:gd name="T22" fmla="+- 0 3711 3073"/>
              <a:gd name="T23" fmla="*/ 3711 h 2395"/>
              <a:gd name="T24" fmla="+- 0 3892 3658"/>
              <a:gd name="T25" fmla="*/ T24 w 1061"/>
              <a:gd name="T26" fmla="+- 0 3848 3073"/>
              <a:gd name="T27" fmla="*/ 3848 h 2395"/>
              <a:gd name="T28" fmla="+- 0 3827 3658"/>
              <a:gd name="T29" fmla="*/ T28 w 1061"/>
              <a:gd name="T30" fmla="+- 0 3991 3073"/>
              <a:gd name="T31" fmla="*/ 3991 h 2395"/>
              <a:gd name="T32" fmla="+- 0 3773 3658"/>
              <a:gd name="T33" fmla="*/ T32 w 1061"/>
              <a:gd name="T34" fmla="+- 0 4138 3073"/>
              <a:gd name="T35" fmla="*/ 4138 h 2395"/>
              <a:gd name="T36" fmla="+- 0 3728 3658"/>
              <a:gd name="T37" fmla="*/ T36 w 1061"/>
              <a:gd name="T38" fmla="+- 0 4291 3073"/>
              <a:gd name="T39" fmla="*/ 4291 h 2395"/>
              <a:gd name="T40" fmla="+- 0 3694 3658"/>
              <a:gd name="T41" fmla="*/ T40 w 1061"/>
              <a:gd name="T42" fmla="+- 0 4447 3073"/>
              <a:gd name="T43" fmla="*/ 4447 h 2395"/>
              <a:gd name="T44" fmla="+- 0 3671 3658"/>
              <a:gd name="T45" fmla="*/ T44 w 1061"/>
              <a:gd name="T46" fmla="+- 0 4607 3073"/>
              <a:gd name="T47" fmla="*/ 4607 h 2395"/>
              <a:gd name="T48" fmla="+- 0 3659 3658"/>
              <a:gd name="T49" fmla="*/ T48 w 1061"/>
              <a:gd name="T50" fmla="+- 0 4771 3073"/>
              <a:gd name="T51" fmla="*/ 4771 h 2395"/>
              <a:gd name="T52" fmla="+- 0 3659 3658"/>
              <a:gd name="T53" fmla="*/ T52 w 1061"/>
              <a:gd name="T54" fmla="+- 0 4933 3073"/>
              <a:gd name="T55" fmla="*/ 4933 h 2395"/>
              <a:gd name="T56" fmla="+- 0 3670 3658"/>
              <a:gd name="T57" fmla="*/ T56 w 1061"/>
              <a:gd name="T58" fmla="+- 0 5090 3073"/>
              <a:gd name="T59" fmla="*/ 5090 h 2395"/>
              <a:gd name="T60" fmla="+- 0 3691 3658"/>
              <a:gd name="T61" fmla="*/ T60 w 1061"/>
              <a:gd name="T62" fmla="+- 0 5243 3073"/>
              <a:gd name="T63" fmla="*/ 5243 h 2395"/>
              <a:gd name="T64" fmla="+- 0 3722 3658"/>
              <a:gd name="T65" fmla="*/ T64 w 1061"/>
              <a:gd name="T66" fmla="+- 0 5393 3073"/>
              <a:gd name="T67" fmla="*/ 5393 h 2395"/>
              <a:gd name="T68" fmla="+- 0 3812 3658"/>
              <a:gd name="T69" fmla="*/ T68 w 1061"/>
              <a:gd name="T70" fmla="+- 0 5430 3073"/>
              <a:gd name="T71" fmla="*/ 5430 h 2395"/>
              <a:gd name="T72" fmla="+- 0 3945 3658"/>
              <a:gd name="T73" fmla="*/ T72 w 1061"/>
              <a:gd name="T74" fmla="+- 0 5348 3073"/>
              <a:gd name="T75" fmla="*/ 5348 h 2395"/>
              <a:gd name="T76" fmla="+- 0 4068 3658"/>
              <a:gd name="T77" fmla="*/ T76 w 1061"/>
              <a:gd name="T78" fmla="+- 0 5256 3073"/>
              <a:gd name="T79" fmla="*/ 5256 h 2395"/>
              <a:gd name="T80" fmla="+- 0 4182 3658"/>
              <a:gd name="T81" fmla="*/ T80 w 1061"/>
              <a:gd name="T82" fmla="+- 0 5155 3073"/>
              <a:gd name="T83" fmla="*/ 5155 h 2395"/>
              <a:gd name="T84" fmla="+- 0 4285 3658"/>
              <a:gd name="T85" fmla="*/ T84 w 1061"/>
              <a:gd name="T86" fmla="+- 0 5045 3073"/>
              <a:gd name="T87" fmla="*/ 5045 h 2395"/>
              <a:gd name="T88" fmla="+- 0 4378 3658"/>
              <a:gd name="T89" fmla="*/ T88 w 1061"/>
              <a:gd name="T90" fmla="+- 0 4928 3073"/>
              <a:gd name="T91" fmla="*/ 4928 h 2395"/>
              <a:gd name="T92" fmla="+- 0 4461 3658"/>
              <a:gd name="T93" fmla="*/ T92 w 1061"/>
              <a:gd name="T94" fmla="+- 0 4803 3073"/>
              <a:gd name="T95" fmla="*/ 4803 h 2395"/>
              <a:gd name="T96" fmla="+- 0 4532 3658"/>
              <a:gd name="T97" fmla="*/ T96 w 1061"/>
              <a:gd name="T98" fmla="+- 0 4673 3073"/>
              <a:gd name="T99" fmla="*/ 4673 h 2395"/>
              <a:gd name="T100" fmla="+- 0 4592 3658"/>
              <a:gd name="T101" fmla="*/ T100 w 1061"/>
              <a:gd name="T102" fmla="+- 0 4537 3073"/>
              <a:gd name="T103" fmla="*/ 4537 h 2395"/>
              <a:gd name="T104" fmla="+- 0 4641 3658"/>
              <a:gd name="T105" fmla="*/ T104 w 1061"/>
              <a:gd name="T106" fmla="+- 0 4397 3073"/>
              <a:gd name="T107" fmla="*/ 4397 h 2395"/>
              <a:gd name="T108" fmla="+- 0 4678 3658"/>
              <a:gd name="T109" fmla="*/ T108 w 1061"/>
              <a:gd name="T110" fmla="+- 0 4254 3073"/>
              <a:gd name="T111" fmla="*/ 4254 h 2395"/>
              <a:gd name="T112" fmla="+- 0 4703 3658"/>
              <a:gd name="T113" fmla="*/ T112 w 1061"/>
              <a:gd name="T114" fmla="+- 0 4107 3073"/>
              <a:gd name="T115" fmla="*/ 4107 h 2395"/>
              <a:gd name="T116" fmla="+- 0 4716 3658"/>
              <a:gd name="T117" fmla="*/ T116 w 1061"/>
              <a:gd name="T118" fmla="+- 0 3959 3073"/>
              <a:gd name="T119" fmla="*/ 3959 h 2395"/>
              <a:gd name="T120" fmla="+- 0 4717 3658"/>
              <a:gd name="T121" fmla="*/ T120 w 1061"/>
              <a:gd name="T122" fmla="+- 0 3809 3073"/>
              <a:gd name="T123" fmla="*/ 3809 h 2395"/>
              <a:gd name="T124" fmla="+- 0 4704 3658"/>
              <a:gd name="T125" fmla="*/ T124 w 1061"/>
              <a:gd name="T126" fmla="+- 0 3659 3073"/>
              <a:gd name="T127" fmla="*/ 3659 h 2395"/>
              <a:gd name="T128" fmla="+- 0 4678 3658"/>
              <a:gd name="T129" fmla="*/ T128 w 1061"/>
              <a:gd name="T130" fmla="+- 0 3510 3073"/>
              <a:gd name="T131" fmla="*/ 3510 h 2395"/>
              <a:gd name="T132" fmla="+- 0 4639 3658"/>
              <a:gd name="T133" fmla="*/ T132 w 1061"/>
              <a:gd name="T134" fmla="+- 0 3362 3073"/>
              <a:gd name="T135" fmla="*/ 3362 h 2395"/>
              <a:gd name="T136" fmla="+- 0 4587 3658"/>
              <a:gd name="T137" fmla="*/ T136 w 1061"/>
              <a:gd name="T138" fmla="+- 0 3216 3073"/>
              <a:gd name="T139" fmla="*/ 3216 h 2395"/>
              <a:gd name="T140" fmla="+- 0 4520 3658"/>
              <a:gd name="T141" fmla="*/ T140 w 1061"/>
              <a:gd name="T142" fmla="+- 0 3073 3073"/>
              <a:gd name="T143" fmla="*/ 3073 h 2395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</a:cxnLst>
            <a:rect l="0" t="0" r="r" b="b"/>
            <a:pathLst>
              <a:path w="1061" h="2395">
                <a:moveTo>
                  <a:pt x="862" y="0"/>
                </a:moveTo>
                <a:lnTo>
                  <a:pt x="803" y="49"/>
                </a:lnTo>
                <a:lnTo>
                  <a:pt x="745" y="100"/>
                </a:lnTo>
                <a:lnTo>
                  <a:pt x="688" y="153"/>
                </a:lnTo>
                <a:lnTo>
                  <a:pt x="634" y="207"/>
                </a:lnTo>
                <a:lnTo>
                  <a:pt x="581" y="264"/>
                </a:lnTo>
                <a:lnTo>
                  <a:pt x="531" y="322"/>
                </a:lnTo>
                <a:lnTo>
                  <a:pt x="482" y="382"/>
                </a:lnTo>
                <a:lnTo>
                  <a:pt x="435" y="444"/>
                </a:lnTo>
                <a:lnTo>
                  <a:pt x="391" y="507"/>
                </a:lnTo>
                <a:lnTo>
                  <a:pt x="348" y="572"/>
                </a:lnTo>
                <a:lnTo>
                  <a:pt x="308" y="638"/>
                </a:lnTo>
                <a:lnTo>
                  <a:pt x="270" y="706"/>
                </a:lnTo>
                <a:lnTo>
                  <a:pt x="234" y="775"/>
                </a:lnTo>
                <a:lnTo>
                  <a:pt x="201" y="846"/>
                </a:lnTo>
                <a:lnTo>
                  <a:pt x="169" y="918"/>
                </a:lnTo>
                <a:lnTo>
                  <a:pt x="141" y="991"/>
                </a:lnTo>
                <a:lnTo>
                  <a:pt x="115" y="1065"/>
                </a:lnTo>
                <a:lnTo>
                  <a:pt x="91" y="1141"/>
                </a:lnTo>
                <a:lnTo>
                  <a:pt x="70" y="1218"/>
                </a:lnTo>
                <a:lnTo>
                  <a:pt x="52" y="1295"/>
                </a:lnTo>
                <a:lnTo>
                  <a:pt x="36" y="1374"/>
                </a:lnTo>
                <a:lnTo>
                  <a:pt x="23" y="1454"/>
                </a:lnTo>
                <a:lnTo>
                  <a:pt x="13" y="1534"/>
                </a:lnTo>
                <a:lnTo>
                  <a:pt x="6" y="1615"/>
                </a:lnTo>
                <a:lnTo>
                  <a:pt x="1" y="1698"/>
                </a:lnTo>
                <a:lnTo>
                  <a:pt x="0" y="1781"/>
                </a:lnTo>
                <a:lnTo>
                  <a:pt x="1" y="1860"/>
                </a:lnTo>
                <a:lnTo>
                  <a:pt x="5" y="1939"/>
                </a:lnTo>
                <a:lnTo>
                  <a:pt x="12" y="2017"/>
                </a:lnTo>
                <a:lnTo>
                  <a:pt x="21" y="2094"/>
                </a:lnTo>
                <a:lnTo>
                  <a:pt x="33" y="2170"/>
                </a:lnTo>
                <a:lnTo>
                  <a:pt x="47" y="2246"/>
                </a:lnTo>
                <a:lnTo>
                  <a:pt x="64" y="2320"/>
                </a:lnTo>
                <a:lnTo>
                  <a:pt x="84" y="2394"/>
                </a:lnTo>
                <a:lnTo>
                  <a:pt x="154" y="2357"/>
                </a:lnTo>
                <a:lnTo>
                  <a:pt x="221" y="2318"/>
                </a:lnTo>
                <a:lnTo>
                  <a:pt x="287" y="2275"/>
                </a:lnTo>
                <a:lnTo>
                  <a:pt x="350" y="2231"/>
                </a:lnTo>
                <a:lnTo>
                  <a:pt x="410" y="2183"/>
                </a:lnTo>
                <a:lnTo>
                  <a:pt x="468" y="2134"/>
                </a:lnTo>
                <a:lnTo>
                  <a:pt x="524" y="2082"/>
                </a:lnTo>
                <a:lnTo>
                  <a:pt x="577" y="2028"/>
                </a:lnTo>
                <a:lnTo>
                  <a:pt x="627" y="1972"/>
                </a:lnTo>
                <a:lnTo>
                  <a:pt x="675" y="1914"/>
                </a:lnTo>
                <a:lnTo>
                  <a:pt x="720" y="1855"/>
                </a:lnTo>
                <a:lnTo>
                  <a:pt x="763" y="1793"/>
                </a:lnTo>
                <a:lnTo>
                  <a:pt x="803" y="1730"/>
                </a:lnTo>
                <a:lnTo>
                  <a:pt x="840" y="1666"/>
                </a:lnTo>
                <a:lnTo>
                  <a:pt x="874" y="1600"/>
                </a:lnTo>
                <a:lnTo>
                  <a:pt x="906" y="1533"/>
                </a:lnTo>
                <a:lnTo>
                  <a:pt x="934" y="1464"/>
                </a:lnTo>
                <a:lnTo>
                  <a:pt x="960" y="1395"/>
                </a:lnTo>
                <a:lnTo>
                  <a:pt x="983" y="1324"/>
                </a:lnTo>
                <a:lnTo>
                  <a:pt x="1003" y="1253"/>
                </a:lnTo>
                <a:lnTo>
                  <a:pt x="1020" y="1181"/>
                </a:lnTo>
                <a:lnTo>
                  <a:pt x="1034" y="1108"/>
                </a:lnTo>
                <a:lnTo>
                  <a:pt x="1045" y="1034"/>
                </a:lnTo>
                <a:lnTo>
                  <a:pt x="1053" y="960"/>
                </a:lnTo>
                <a:lnTo>
                  <a:pt x="1058" y="886"/>
                </a:lnTo>
                <a:lnTo>
                  <a:pt x="1060" y="811"/>
                </a:lnTo>
                <a:lnTo>
                  <a:pt x="1059" y="736"/>
                </a:lnTo>
                <a:lnTo>
                  <a:pt x="1054" y="661"/>
                </a:lnTo>
                <a:lnTo>
                  <a:pt x="1046" y="586"/>
                </a:lnTo>
                <a:lnTo>
                  <a:pt x="1035" y="512"/>
                </a:lnTo>
                <a:lnTo>
                  <a:pt x="1020" y="437"/>
                </a:lnTo>
                <a:lnTo>
                  <a:pt x="1003" y="363"/>
                </a:lnTo>
                <a:lnTo>
                  <a:pt x="981" y="289"/>
                </a:lnTo>
                <a:lnTo>
                  <a:pt x="957" y="216"/>
                </a:lnTo>
                <a:lnTo>
                  <a:pt x="929" y="143"/>
                </a:lnTo>
                <a:lnTo>
                  <a:pt x="897" y="71"/>
                </a:lnTo>
                <a:lnTo>
                  <a:pt x="862" y="0"/>
                </a:lnTo>
                <a:close/>
              </a:path>
            </a:pathLst>
          </a:custGeom>
          <a:solidFill>
            <a:srgbClr val="E77A7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16" name="Freeform 115"/>
          <xdr:cNvSpPr>
            <a:spLocks/>
          </xdr:cNvSpPr>
        </xdr:nvSpPr>
        <xdr:spPr bwMode="auto">
          <a:xfrm>
            <a:off x="6017" y="5616"/>
            <a:ext cx="2038" cy="1504"/>
          </a:xfrm>
          <a:custGeom>
            <a:avLst/>
            <a:gdLst>
              <a:gd name="T0" fmla="+- 0 7690 6017"/>
              <a:gd name="T1" fmla="*/ T0 w 2038"/>
              <a:gd name="T2" fmla="+- 0 5618 5617"/>
              <a:gd name="T3" fmla="*/ 5618 h 1504"/>
              <a:gd name="T4" fmla="+- 0 7541 6017"/>
              <a:gd name="T5" fmla="*/ T4 w 2038"/>
              <a:gd name="T6" fmla="+- 0 5631 5617"/>
              <a:gd name="T7" fmla="*/ 5631 h 1504"/>
              <a:gd name="T8" fmla="+- 0 7396 6017"/>
              <a:gd name="T9" fmla="*/ T8 w 2038"/>
              <a:gd name="T10" fmla="+- 0 5656 5617"/>
              <a:gd name="T11" fmla="*/ 5656 h 1504"/>
              <a:gd name="T12" fmla="+- 0 7253 6017"/>
              <a:gd name="T13" fmla="*/ T12 w 2038"/>
              <a:gd name="T14" fmla="+- 0 5693 5617"/>
              <a:gd name="T15" fmla="*/ 5693 h 1504"/>
              <a:gd name="T16" fmla="+- 0 7116 6017"/>
              <a:gd name="T17" fmla="*/ T16 w 2038"/>
              <a:gd name="T18" fmla="+- 0 5742 5617"/>
              <a:gd name="T19" fmla="*/ 5742 h 1504"/>
              <a:gd name="T20" fmla="+- 0 6982 6017"/>
              <a:gd name="T21" fmla="*/ T20 w 2038"/>
              <a:gd name="T22" fmla="+- 0 5801 5617"/>
              <a:gd name="T23" fmla="*/ 5801 h 1504"/>
              <a:gd name="T24" fmla="+- 0 6855 6017"/>
              <a:gd name="T25" fmla="*/ T24 w 2038"/>
              <a:gd name="T26" fmla="+- 0 5871 5617"/>
              <a:gd name="T27" fmla="*/ 5871 h 1504"/>
              <a:gd name="T28" fmla="+- 0 6734 6017"/>
              <a:gd name="T29" fmla="*/ T28 w 2038"/>
              <a:gd name="T30" fmla="+- 0 5951 5617"/>
              <a:gd name="T31" fmla="*/ 5951 h 1504"/>
              <a:gd name="T32" fmla="+- 0 6619 6017"/>
              <a:gd name="T33" fmla="*/ T32 w 2038"/>
              <a:gd name="T34" fmla="+- 0 6041 5617"/>
              <a:gd name="T35" fmla="*/ 6041 h 1504"/>
              <a:gd name="T36" fmla="+- 0 6513 6017"/>
              <a:gd name="T37" fmla="*/ T36 w 2038"/>
              <a:gd name="T38" fmla="+- 0 6140 5617"/>
              <a:gd name="T39" fmla="*/ 6140 h 1504"/>
              <a:gd name="T40" fmla="+- 0 6414 6017"/>
              <a:gd name="T41" fmla="*/ T40 w 2038"/>
              <a:gd name="T42" fmla="+- 0 6247 5617"/>
              <a:gd name="T43" fmla="*/ 6247 h 1504"/>
              <a:gd name="T44" fmla="+- 0 6324 6017"/>
              <a:gd name="T45" fmla="*/ T44 w 2038"/>
              <a:gd name="T46" fmla="+- 0 6362 5617"/>
              <a:gd name="T47" fmla="*/ 6362 h 1504"/>
              <a:gd name="T48" fmla="+- 0 6244 6017"/>
              <a:gd name="T49" fmla="*/ T48 w 2038"/>
              <a:gd name="T50" fmla="+- 0 6485 5617"/>
              <a:gd name="T51" fmla="*/ 6485 h 1504"/>
              <a:gd name="T52" fmla="+- 0 6174 6017"/>
              <a:gd name="T53" fmla="*/ T52 w 2038"/>
              <a:gd name="T54" fmla="+- 0 6615 5617"/>
              <a:gd name="T55" fmla="*/ 6615 h 1504"/>
              <a:gd name="T56" fmla="+- 0 6114 6017"/>
              <a:gd name="T57" fmla="*/ T56 w 2038"/>
              <a:gd name="T58" fmla="+- 0 6752 5617"/>
              <a:gd name="T59" fmla="*/ 6752 h 1504"/>
              <a:gd name="T60" fmla="+- 0 6066 6017"/>
              <a:gd name="T61" fmla="*/ T60 w 2038"/>
              <a:gd name="T62" fmla="+- 0 6895 5617"/>
              <a:gd name="T63" fmla="*/ 6895 h 1504"/>
              <a:gd name="T64" fmla="+- 0 6031 6017"/>
              <a:gd name="T65" fmla="*/ T64 w 2038"/>
              <a:gd name="T66" fmla="+- 0 7044 5617"/>
              <a:gd name="T67" fmla="*/ 7044 h 1504"/>
              <a:gd name="T68" fmla="+- 0 6097 6017"/>
              <a:gd name="T69" fmla="*/ T68 w 2038"/>
              <a:gd name="T70" fmla="+- 0 7116 5617"/>
              <a:gd name="T71" fmla="*/ 7116 h 1504"/>
              <a:gd name="T72" fmla="+- 0 6255 6017"/>
              <a:gd name="T73" fmla="*/ T72 w 2038"/>
              <a:gd name="T74" fmla="+- 0 7099 5617"/>
              <a:gd name="T75" fmla="*/ 7099 h 1504"/>
              <a:gd name="T76" fmla="+- 0 6409 6017"/>
              <a:gd name="T77" fmla="*/ T76 w 2038"/>
              <a:gd name="T78" fmla="+- 0 7071 5617"/>
              <a:gd name="T79" fmla="*/ 7071 h 1504"/>
              <a:gd name="T80" fmla="+- 0 6559 6017"/>
              <a:gd name="T81" fmla="*/ T80 w 2038"/>
              <a:gd name="T82" fmla="+- 0 7033 5617"/>
              <a:gd name="T83" fmla="*/ 7033 h 1504"/>
              <a:gd name="T84" fmla="+- 0 6705 6017"/>
              <a:gd name="T85" fmla="*/ T84 w 2038"/>
              <a:gd name="T86" fmla="+- 0 6985 5617"/>
              <a:gd name="T87" fmla="*/ 6985 h 1504"/>
              <a:gd name="T88" fmla="+- 0 6847 6017"/>
              <a:gd name="T89" fmla="*/ T88 w 2038"/>
              <a:gd name="T90" fmla="+- 0 6928 5617"/>
              <a:gd name="T91" fmla="*/ 6928 h 1504"/>
              <a:gd name="T92" fmla="+- 0 6984 6017"/>
              <a:gd name="T93" fmla="*/ T92 w 2038"/>
              <a:gd name="T94" fmla="+- 0 6861 5617"/>
              <a:gd name="T95" fmla="*/ 6861 h 1504"/>
              <a:gd name="T96" fmla="+- 0 7115 6017"/>
              <a:gd name="T97" fmla="*/ T96 w 2038"/>
              <a:gd name="T98" fmla="+- 0 6786 5617"/>
              <a:gd name="T99" fmla="*/ 6786 h 1504"/>
              <a:gd name="T100" fmla="+- 0 7241 6017"/>
              <a:gd name="T101" fmla="*/ T100 w 2038"/>
              <a:gd name="T102" fmla="+- 0 6703 5617"/>
              <a:gd name="T103" fmla="*/ 6703 h 1504"/>
              <a:gd name="T104" fmla="+- 0 7360 6017"/>
              <a:gd name="T105" fmla="*/ T104 w 2038"/>
              <a:gd name="T106" fmla="+- 0 6612 5617"/>
              <a:gd name="T107" fmla="*/ 6612 h 1504"/>
              <a:gd name="T108" fmla="+- 0 7474 6017"/>
              <a:gd name="T109" fmla="*/ T108 w 2038"/>
              <a:gd name="T110" fmla="+- 0 6513 5617"/>
              <a:gd name="T111" fmla="*/ 6513 h 1504"/>
              <a:gd name="T112" fmla="+- 0 7580 6017"/>
              <a:gd name="T113" fmla="*/ T112 w 2038"/>
              <a:gd name="T114" fmla="+- 0 6407 5617"/>
              <a:gd name="T115" fmla="*/ 6407 h 1504"/>
              <a:gd name="T116" fmla="+- 0 7679 6017"/>
              <a:gd name="T117" fmla="*/ T116 w 2038"/>
              <a:gd name="T118" fmla="+- 0 6294 5617"/>
              <a:gd name="T119" fmla="*/ 6294 h 1504"/>
              <a:gd name="T120" fmla="+- 0 7771 6017"/>
              <a:gd name="T121" fmla="*/ T120 w 2038"/>
              <a:gd name="T122" fmla="+- 0 6175 5617"/>
              <a:gd name="T123" fmla="*/ 6175 h 1504"/>
              <a:gd name="T124" fmla="+- 0 7855 6017"/>
              <a:gd name="T125" fmla="*/ T124 w 2038"/>
              <a:gd name="T126" fmla="+- 0 6049 5617"/>
              <a:gd name="T127" fmla="*/ 6049 h 1504"/>
              <a:gd name="T128" fmla="+- 0 7930 6017"/>
              <a:gd name="T129" fmla="*/ T128 w 2038"/>
              <a:gd name="T130" fmla="+- 0 5918 5617"/>
              <a:gd name="T131" fmla="*/ 5918 h 1504"/>
              <a:gd name="T132" fmla="+- 0 7997 6017"/>
              <a:gd name="T133" fmla="*/ T132 w 2038"/>
              <a:gd name="T134" fmla="+- 0 5782 5617"/>
              <a:gd name="T135" fmla="*/ 5782 h 1504"/>
              <a:gd name="T136" fmla="+- 0 8055 6017"/>
              <a:gd name="T137" fmla="*/ T136 w 2038"/>
              <a:gd name="T138" fmla="+- 0 5641 5617"/>
              <a:gd name="T139" fmla="*/ 5641 h 1504"/>
              <a:gd name="T140" fmla="+- 0 7910 6017"/>
              <a:gd name="T141" fmla="*/ T140 w 2038"/>
              <a:gd name="T142" fmla="+- 0 5623 5617"/>
              <a:gd name="T143" fmla="*/ 5623 h 1504"/>
              <a:gd name="T144" fmla="+- 0 7766 6017"/>
              <a:gd name="T145" fmla="*/ T144 w 2038"/>
              <a:gd name="T146" fmla="+- 0 5617 5617"/>
              <a:gd name="T147" fmla="*/ 5617 h 15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</a:cxnLst>
            <a:rect l="0" t="0" r="r" b="b"/>
            <a:pathLst>
              <a:path w="2038" h="1504">
                <a:moveTo>
                  <a:pt x="1749" y="0"/>
                </a:moveTo>
                <a:lnTo>
                  <a:pt x="1673" y="1"/>
                </a:lnTo>
                <a:lnTo>
                  <a:pt x="1599" y="6"/>
                </a:lnTo>
                <a:lnTo>
                  <a:pt x="1524" y="14"/>
                </a:lnTo>
                <a:lnTo>
                  <a:pt x="1451" y="25"/>
                </a:lnTo>
                <a:lnTo>
                  <a:pt x="1379" y="39"/>
                </a:lnTo>
                <a:lnTo>
                  <a:pt x="1307" y="56"/>
                </a:lnTo>
                <a:lnTo>
                  <a:pt x="1236" y="76"/>
                </a:lnTo>
                <a:lnTo>
                  <a:pt x="1167" y="99"/>
                </a:lnTo>
                <a:lnTo>
                  <a:pt x="1099" y="125"/>
                </a:lnTo>
                <a:lnTo>
                  <a:pt x="1031" y="153"/>
                </a:lnTo>
                <a:lnTo>
                  <a:pt x="965" y="184"/>
                </a:lnTo>
                <a:lnTo>
                  <a:pt x="901" y="218"/>
                </a:lnTo>
                <a:lnTo>
                  <a:pt x="838" y="254"/>
                </a:lnTo>
                <a:lnTo>
                  <a:pt x="777" y="293"/>
                </a:lnTo>
                <a:lnTo>
                  <a:pt x="717" y="334"/>
                </a:lnTo>
                <a:lnTo>
                  <a:pt x="659" y="378"/>
                </a:lnTo>
                <a:lnTo>
                  <a:pt x="602" y="424"/>
                </a:lnTo>
                <a:lnTo>
                  <a:pt x="548" y="472"/>
                </a:lnTo>
                <a:lnTo>
                  <a:pt x="496" y="523"/>
                </a:lnTo>
                <a:lnTo>
                  <a:pt x="445" y="575"/>
                </a:lnTo>
                <a:lnTo>
                  <a:pt x="397" y="630"/>
                </a:lnTo>
                <a:lnTo>
                  <a:pt x="351" y="687"/>
                </a:lnTo>
                <a:lnTo>
                  <a:pt x="307" y="745"/>
                </a:lnTo>
                <a:lnTo>
                  <a:pt x="266" y="806"/>
                </a:lnTo>
                <a:lnTo>
                  <a:pt x="227" y="868"/>
                </a:lnTo>
                <a:lnTo>
                  <a:pt x="191" y="932"/>
                </a:lnTo>
                <a:lnTo>
                  <a:pt x="157" y="998"/>
                </a:lnTo>
                <a:lnTo>
                  <a:pt x="126" y="1066"/>
                </a:lnTo>
                <a:lnTo>
                  <a:pt x="97" y="1135"/>
                </a:lnTo>
                <a:lnTo>
                  <a:pt x="72" y="1206"/>
                </a:lnTo>
                <a:lnTo>
                  <a:pt x="49" y="1278"/>
                </a:lnTo>
                <a:lnTo>
                  <a:pt x="30" y="1352"/>
                </a:lnTo>
                <a:lnTo>
                  <a:pt x="14" y="1427"/>
                </a:lnTo>
                <a:lnTo>
                  <a:pt x="0" y="1503"/>
                </a:lnTo>
                <a:lnTo>
                  <a:pt x="80" y="1499"/>
                </a:lnTo>
                <a:lnTo>
                  <a:pt x="159" y="1492"/>
                </a:lnTo>
                <a:lnTo>
                  <a:pt x="238" y="1482"/>
                </a:lnTo>
                <a:lnTo>
                  <a:pt x="315" y="1469"/>
                </a:lnTo>
                <a:lnTo>
                  <a:pt x="392" y="1454"/>
                </a:lnTo>
                <a:lnTo>
                  <a:pt x="468" y="1436"/>
                </a:lnTo>
                <a:lnTo>
                  <a:pt x="542" y="1416"/>
                </a:lnTo>
                <a:lnTo>
                  <a:pt x="616" y="1393"/>
                </a:lnTo>
                <a:lnTo>
                  <a:pt x="688" y="1368"/>
                </a:lnTo>
                <a:lnTo>
                  <a:pt x="760" y="1341"/>
                </a:lnTo>
                <a:lnTo>
                  <a:pt x="830" y="1311"/>
                </a:lnTo>
                <a:lnTo>
                  <a:pt x="899" y="1279"/>
                </a:lnTo>
                <a:lnTo>
                  <a:pt x="967" y="1244"/>
                </a:lnTo>
                <a:lnTo>
                  <a:pt x="1033" y="1208"/>
                </a:lnTo>
                <a:lnTo>
                  <a:pt x="1098" y="1169"/>
                </a:lnTo>
                <a:lnTo>
                  <a:pt x="1162" y="1129"/>
                </a:lnTo>
                <a:lnTo>
                  <a:pt x="1224" y="1086"/>
                </a:lnTo>
                <a:lnTo>
                  <a:pt x="1284" y="1041"/>
                </a:lnTo>
                <a:lnTo>
                  <a:pt x="1343" y="995"/>
                </a:lnTo>
                <a:lnTo>
                  <a:pt x="1401" y="946"/>
                </a:lnTo>
                <a:lnTo>
                  <a:pt x="1457" y="896"/>
                </a:lnTo>
                <a:lnTo>
                  <a:pt x="1511" y="844"/>
                </a:lnTo>
                <a:lnTo>
                  <a:pt x="1563" y="790"/>
                </a:lnTo>
                <a:lnTo>
                  <a:pt x="1614" y="734"/>
                </a:lnTo>
                <a:lnTo>
                  <a:pt x="1662" y="677"/>
                </a:lnTo>
                <a:lnTo>
                  <a:pt x="1709" y="618"/>
                </a:lnTo>
                <a:lnTo>
                  <a:pt x="1754" y="558"/>
                </a:lnTo>
                <a:lnTo>
                  <a:pt x="1797" y="496"/>
                </a:lnTo>
                <a:lnTo>
                  <a:pt x="1838" y="432"/>
                </a:lnTo>
                <a:lnTo>
                  <a:pt x="1877" y="368"/>
                </a:lnTo>
                <a:lnTo>
                  <a:pt x="1913" y="301"/>
                </a:lnTo>
                <a:lnTo>
                  <a:pt x="1948" y="234"/>
                </a:lnTo>
                <a:lnTo>
                  <a:pt x="1980" y="165"/>
                </a:lnTo>
                <a:lnTo>
                  <a:pt x="2010" y="95"/>
                </a:lnTo>
                <a:lnTo>
                  <a:pt x="2038" y="24"/>
                </a:lnTo>
                <a:lnTo>
                  <a:pt x="1965" y="13"/>
                </a:lnTo>
                <a:lnTo>
                  <a:pt x="1893" y="6"/>
                </a:lnTo>
                <a:lnTo>
                  <a:pt x="1820" y="1"/>
                </a:lnTo>
                <a:lnTo>
                  <a:pt x="1749" y="0"/>
                </a:lnTo>
                <a:close/>
              </a:path>
            </a:pathLst>
          </a:custGeom>
          <a:solidFill>
            <a:srgbClr val="6F9BB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pic>
        <xdr:nvPicPr>
          <xdr:cNvPr id="117" name="Picture 1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31" y="2873"/>
            <a:ext cx="362" cy="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8" name="Picture 1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06" y="4163"/>
            <a:ext cx="237" cy="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9" name="Picture 1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75" y="4162"/>
            <a:ext cx="203" cy="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0" name="Picture 119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87" y="6149"/>
            <a:ext cx="452" cy="2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1" name="Picture 1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98" y="6149"/>
            <a:ext cx="237" cy="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Picture 121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5" y="6151"/>
            <a:ext cx="217" cy="2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3" name="Picture 1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55" y="4163"/>
            <a:ext cx="468" cy="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4" name="Text Box 26"/>
          <xdr:cNvSpPr txBox="1">
            <a:spLocks noChangeArrowheads="1"/>
          </xdr:cNvSpPr>
        </xdr:nvSpPr>
        <xdr:spPr bwMode="auto">
          <a:xfrm>
            <a:off x="4423" y="1144"/>
            <a:ext cx="3034" cy="10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ctr">
              <a:spcBef>
                <a:spcPts val="455"/>
              </a:spcBef>
              <a:spcAft>
                <a:spcPts val="0"/>
              </a:spcAft>
            </a:pPr>
            <a:r>
              <a:rPr lang="en-US" sz="1400" b="1" spc="-35">
                <a:solidFill>
                  <a:srgbClr val="FFFFFF"/>
                </a:solidFill>
                <a:effectLst/>
                <a:latin typeface="Arial" panose="020B0604020202020204" pitchFamily="34" charset="0"/>
                <a:ea typeface="Tahoma" panose="020B0604030504040204" pitchFamily="34" charset="0"/>
              </a:rPr>
              <a:t>Төслийн мөн чанар</a:t>
            </a:r>
            <a:endParaRPr lang="en-GB" sz="1100">
              <a:effectLst/>
              <a:latin typeface="Tahoma" panose="020B0604030504040204" pitchFamily="34" charset="0"/>
              <a:ea typeface="Tahoma" panose="020B0604030504040204" pitchFamily="34" charset="0"/>
            </a:endParaRPr>
          </a:p>
        </xdr:txBody>
      </xdr:sp>
      <xdr:sp macro="" textlink="">
        <xdr:nvSpPr>
          <xdr:cNvPr id="125" name="Text Box 27"/>
          <xdr:cNvSpPr txBox="1">
            <a:spLocks noChangeArrowheads="1"/>
          </xdr:cNvSpPr>
        </xdr:nvSpPr>
        <xdr:spPr bwMode="auto">
          <a:xfrm>
            <a:off x="1903" y="3485"/>
            <a:ext cx="1708" cy="11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spcBef>
                <a:spcPts val="455"/>
              </a:spcBef>
              <a:spcAft>
                <a:spcPts val="0"/>
              </a:spcAft>
            </a:pPr>
            <a:r>
              <a:rPr lang="en-US" sz="14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Tahoma" panose="020B0604030504040204" pitchFamily="34" charset="0"/>
              </a:rPr>
              <a:t>Төслийн орчин</a:t>
            </a:r>
            <a:endParaRPr lang="en-GB" sz="1100">
              <a:effectLst/>
              <a:latin typeface="Tahoma" panose="020B0604030504040204" pitchFamily="34" charset="0"/>
              <a:ea typeface="Tahoma" panose="020B0604030504040204" pitchFamily="34" charset="0"/>
            </a:endParaRPr>
          </a:p>
        </xdr:txBody>
      </xdr:sp>
      <xdr:sp macro="" textlink="">
        <xdr:nvSpPr>
          <xdr:cNvPr id="126" name="Text Box 28"/>
          <xdr:cNvSpPr txBox="1">
            <a:spLocks noChangeArrowheads="1"/>
          </xdr:cNvSpPr>
        </xdr:nvSpPr>
        <xdr:spPr bwMode="auto">
          <a:xfrm>
            <a:off x="5035" y="4063"/>
            <a:ext cx="1877" cy="15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spcBef>
                <a:spcPts val="910"/>
              </a:spcBef>
              <a:spcAft>
                <a:spcPts val="0"/>
              </a:spcAft>
            </a:pPr>
            <a:r>
              <a:rPr lang="mn-MN" sz="2000" b="1" spc="-90">
                <a:solidFill>
                  <a:srgbClr val="003C65"/>
                </a:solidFill>
                <a:effectLst/>
                <a:latin typeface="Calibri" panose="020F0502020204030204" pitchFamily="34" charset="0"/>
                <a:ea typeface="Tahoma" panose="020B0604030504040204" pitchFamily="34" charset="0"/>
              </a:rPr>
              <a:t>Хэрэгсэл</a:t>
            </a:r>
            <a:endParaRPr lang="en-GB" sz="1100">
              <a:effectLst/>
              <a:latin typeface="Tahoma" panose="020B0604030504040204" pitchFamily="34" charset="0"/>
              <a:ea typeface="Tahoma" panose="020B0604030504040204" pitchFamily="34" charset="0"/>
            </a:endParaRPr>
          </a:p>
        </xdr:txBody>
      </xdr:sp>
      <xdr:sp macro="" textlink="">
        <xdr:nvSpPr>
          <xdr:cNvPr id="127" name="Text Box 29"/>
          <xdr:cNvSpPr txBox="1">
            <a:spLocks noChangeArrowheads="1"/>
          </xdr:cNvSpPr>
        </xdr:nvSpPr>
        <xdr:spPr bwMode="auto">
          <a:xfrm>
            <a:off x="8222" y="3655"/>
            <a:ext cx="1717" cy="7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spcBef>
                <a:spcPts val="455"/>
              </a:spcBef>
              <a:spcAft>
                <a:spcPts val="0"/>
              </a:spcAft>
            </a:pPr>
            <a:r>
              <a:rPr lang="mn-MN" sz="1200" b="1" spc="-40">
                <a:solidFill>
                  <a:srgbClr val="FFFFFF"/>
                </a:solidFill>
                <a:effectLst/>
                <a:latin typeface="Arial" panose="020B0604020202020204" pitchFamily="34" charset="0"/>
                <a:ea typeface="Tahoma" panose="020B0604030504040204" pitchFamily="34" charset="0"/>
              </a:rPr>
              <a:t>Оролцогчид</a:t>
            </a:r>
            <a:endParaRPr lang="en-GB" sz="1100">
              <a:effectLst/>
              <a:latin typeface="Tahoma" panose="020B0604030504040204" pitchFamily="34" charset="0"/>
              <a:ea typeface="Tahoma" panose="020B0604030504040204" pitchFamily="34" charset="0"/>
            </a:endParaRPr>
          </a:p>
        </xdr:txBody>
      </xdr:sp>
      <xdr:sp macro="" textlink="">
        <xdr:nvSpPr>
          <xdr:cNvPr id="128" name="Text Box 30"/>
          <xdr:cNvSpPr txBox="1">
            <a:spLocks noChangeArrowheads="1"/>
          </xdr:cNvSpPr>
        </xdr:nvSpPr>
        <xdr:spPr bwMode="auto">
          <a:xfrm>
            <a:off x="3192" y="6813"/>
            <a:ext cx="1612" cy="11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spcBef>
                <a:spcPts val="455"/>
              </a:spcBef>
              <a:spcAft>
                <a:spcPts val="0"/>
              </a:spcAft>
            </a:pPr>
            <a:r>
              <a:rPr lang="mn-MN" sz="1400" b="1" spc="-165">
                <a:solidFill>
                  <a:srgbClr val="FFFFFF"/>
                </a:solidFill>
                <a:effectLst/>
                <a:latin typeface="Arial" panose="020B0604020202020204" pitchFamily="34" charset="0"/>
                <a:ea typeface="Tahoma" panose="020B0604030504040204" pitchFamily="34" charset="0"/>
              </a:rPr>
              <a:t>Институцийн хүрээ</a:t>
            </a:r>
            <a:endParaRPr lang="en-GB" sz="1100">
              <a:effectLst/>
              <a:latin typeface="Tahoma" panose="020B0604030504040204" pitchFamily="34" charset="0"/>
              <a:ea typeface="Tahoma" panose="020B0604030504040204" pitchFamily="34" charset="0"/>
            </a:endParaRPr>
          </a:p>
        </xdr:txBody>
      </xdr:sp>
      <xdr:sp macro="" textlink="">
        <xdr:nvSpPr>
          <xdr:cNvPr id="129" name="Text Box 31"/>
          <xdr:cNvSpPr txBox="1">
            <a:spLocks noChangeArrowheads="1"/>
          </xdr:cNvSpPr>
        </xdr:nvSpPr>
        <xdr:spPr bwMode="auto">
          <a:xfrm>
            <a:off x="7137" y="6972"/>
            <a:ext cx="1331" cy="7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spcBef>
                <a:spcPts val="455"/>
              </a:spcBef>
              <a:spcAft>
                <a:spcPts val="0"/>
              </a:spcAft>
            </a:pPr>
            <a:r>
              <a:rPr lang="en-US" sz="1400" b="1" spc="-40">
                <a:solidFill>
                  <a:srgbClr val="FFFFFF"/>
                </a:solidFill>
                <a:effectLst/>
                <a:latin typeface="Arial" panose="020B0604020202020204" pitchFamily="34" charset="0"/>
                <a:ea typeface="Tahoma" panose="020B0604030504040204" pitchFamily="34" charset="0"/>
              </a:rPr>
              <a:t>Нөөц баялаг</a:t>
            </a:r>
            <a:endParaRPr lang="en-GB" sz="1100">
              <a:effectLst/>
              <a:latin typeface="Tahoma" panose="020B0604030504040204" pitchFamily="34" charset="0"/>
              <a:ea typeface="Tahoma" panose="020B060403050404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338666</xdr:colOff>
      <xdr:row>6</xdr:row>
      <xdr:rowOff>52540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5345" cy="1195540"/>
        </a:xfrm>
        <a:prstGeom prst="rect">
          <a:avLst/>
        </a:prstGeom>
      </xdr:spPr>
    </xdr:pic>
    <xdr:clientData/>
  </xdr:twoCellAnchor>
  <xdr:twoCellAnchor editAs="oneCell">
    <xdr:from>
      <xdr:col>4</xdr:col>
      <xdr:colOff>449529</xdr:colOff>
      <xdr:row>1</xdr:row>
      <xdr:rowOff>56343</xdr:rowOff>
    </xdr:from>
    <xdr:to>
      <xdr:col>16</xdr:col>
      <xdr:colOff>449529</xdr:colOff>
      <xdr:row>3</xdr:row>
      <xdr:rowOff>89871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279" y="246843"/>
          <a:ext cx="7315200" cy="414528"/>
        </a:xfrm>
        <a:prstGeom prst="rect">
          <a:avLst/>
        </a:prstGeom>
      </xdr:spPr>
    </xdr:pic>
    <xdr:clientData/>
  </xdr:twoCellAnchor>
  <xdr:twoCellAnchor editAs="oneCell">
    <xdr:from>
      <xdr:col>4</xdr:col>
      <xdr:colOff>487020</xdr:colOff>
      <xdr:row>4</xdr:row>
      <xdr:rowOff>1059</xdr:rowOff>
    </xdr:from>
    <xdr:to>
      <xdr:col>8</xdr:col>
      <xdr:colOff>269179</xdr:colOff>
      <xdr:row>5</xdr:row>
      <xdr:rowOff>140495</xdr:rowOff>
    </xdr:to>
    <xdr:pic>
      <xdr:nvPicPr>
        <xdr:cNvPr id="4" name="Picture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194" y="763059"/>
          <a:ext cx="2233811" cy="329936"/>
        </a:xfrm>
        <a:prstGeom prst="rect">
          <a:avLst/>
        </a:prstGeom>
      </xdr:spPr>
    </xdr:pic>
    <xdr:clientData/>
  </xdr:twoCellAnchor>
  <xdr:twoCellAnchor editAs="oneCell">
    <xdr:from>
      <xdr:col>8</xdr:col>
      <xdr:colOff>364434</xdr:colOff>
      <xdr:row>4</xdr:row>
      <xdr:rowOff>0</xdr:rowOff>
    </xdr:from>
    <xdr:to>
      <xdr:col>12</xdr:col>
      <xdr:colOff>155035</xdr:colOff>
      <xdr:row>5</xdr:row>
      <xdr:rowOff>139852</xdr:rowOff>
    </xdr:to>
    <xdr:pic>
      <xdr:nvPicPr>
        <xdr:cNvPr id="16" name="Pictur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781" y="762000"/>
          <a:ext cx="2231585" cy="330352"/>
        </a:xfrm>
        <a:prstGeom prst="rect">
          <a:avLst/>
        </a:prstGeom>
      </xdr:spPr>
    </xdr:pic>
    <xdr:clientData/>
  </xdr:twoCellAnchor>
  <xdr:twoCellAnchor editAs="oneCell">
    <xdr:from>
      <xdr:col>12</xdr:col>
      <xdr:colOff>255490</xdr:colOff>
      <xdr:row>3</xdr:row>
      <xdr:rowOff>187271</xdr:rowOff>
    </xdr:from>
    <xdr:to>
      <xdr:col>16</xdr:col>
      <xdr:colOff>45197</xdr:colOff>
      <xdr:row>5</xdr:row>
      <xdr:rowOff>136887</xdr:rowOff>
    </xdr:to>
    <xdr:pic>
      <xdr:nvPicPr>
        <xdr:cNvPr id="17" name="Picture 1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821" y="758771"/>
          <a:ext cx="2230690" cy="330616"/>
        </a:xfrm>
        <a:prstGeom prst="rect">
          <a:avLst/>
        </a:prstGeom>
      </xdr:spPr>
    </xdr:pic>
    <xdr:clientData/>
  </xdr:twoCellAnchor>
  <xdr:twoCellAnchor editAs="oneCell">
    <xdr:from>
      <xdr:col>17</xdr:col>
      <xdr:colOff>559992</xdr:colOff>
      <xdr:row>0</xdr:row>
      <xdr:rowOff>80597</xdr:rowOff>
    </xdr:from>
    <xdr:to>
      <xdr:col>21</xdr:col>
      <xdr:colOff>311572</xdr:colOff>
      <xdr:row>5</xdr:row>
      <xdr:rowOff>116211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528" y="80597"/>
          <a:ext cx="2200865" cy="9881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</xdr:row>
          <xdr:rowOff>104775</xdr:rowOff>
        </xdr:from>
        <xdr:to>
          <xdr:col>19</xdr:col>
          <xdr:colOff>114300</xdr:colOff>
          <xdr:row>16</xdr:row>
          <xdr:rowOff>19050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60960</xdr:colOff>
      <xdr:row>16</xdr:row>
      <xdr:rowOff>76200</xdr:rowOff>
    </xdr:from>
    <xdr:to>
      <xdr:col>12</xdr:col>
      <xdr:colOff>312420</xdr:colOff>
      <xdr:row>28</xdr:row>
      <xdr:rowOff>45720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xdr:twoCellAnchor editAs="oneCell">
    <xdr:from>
      <xdr:col>1</xdr:col>
      <xdr:colOff>114300</xdr:colOff>
      <xdr:row>43</xdr:row>
      <xdr:rowOff>123825</xdr:rowOff>
    </xdr:from>
    <xdr:to>
      <xdr:col>2</xdr:col>
      <xdr:colOff>233871</xdr:colOff>
      <xdr:row>47</xdr:row>
      <xdr:rowOff>152400</xdr:rowOff>
    </xdr:to>
    <xdr:pic>
      <xdr:nvPicPr>
        <xdr:cNvPr id="13" name="Picture 12" descr="Open phot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372475"/>
          <a:ext cx="729171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338666</xdr:colOff>
      <xdr:row>6</xdr:row>
      <xdr:rowOff>52540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9016" cy="1195540"/>
        </a:xfrm>
        <a:prstGeom prst="rect">
          <a:avLst/>
        </a:prstGeom>
      </xdr:spPr>
    </xdr:pic>
    <xdr:clientData/>
  </xdr:twoCellAnchor>
  <xdr:twoCellAnchor editAs="oneCell">
    <xdr:from>
      <xdr:col>4</xdr:col>
      <xdr:colOff>540641</xdr:colOff>
      <xdr:row>1</xdr:row>
      <xdr:rowOff>56343</xdr:rowOff>
    </xdr:from>
    <xdr:to>
      <xdr:col>16</xdr:col>
      <xdr:colOff>540641</xdr:colOff>
      <xdr:row>3</xdr:row>
      <xdr:rowOff>89871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815" y="246843"/>
          <a:ext cx="7354956" cy="414528"/>
        </a:xfrm>
        <a:prstGeom prst="rect">
          <a:avLst/>
        </a:prstGeom>
      </xdr:spPr>
    </xdr:pic>
    <xdr:clientData/>
  </xdr:twoCellAnchor>
  <xdr:twoCellAnchor editAs="oneCell">
    <xdr:from>
      <xdr:col>4</xdr:col>
      <xdr:colOff>528435</xdr:colOff>
      <xdr:row>4</xdr:row>
      <xdr:rowOff>1059</xdr:rowOff>
    </xdr:from>
    <xdr:to>
      <xdr:col>8</xdr:col>
      <xdr:colOff>310594</xdr:colOff>
      <xdr:row>5</xdr:row>
      <xdr:rowOff>140495</xdr:rowOff>
    </xdr:to>
    <xdr:pic>
      <xdr:nvPicPr>
        <xdr:cNvPr id="8" name="Picture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1609" y="763059"/>
          <a:ext cx="2233811" cy="329936"/>
        </a:xfrm>
        <a:prstGeom prst="rect">
          <a:avLst/>
        </a:prstGeom>
      </xdr:spPr>
    </xdr:pic>
    <xdr:clientData/>
  </xdr:twoCellAnchor>
  <xdr:twoCellAnchor editAs="oneCell">
    <xdr:from>
      <xdr:col>8</xdr:col>
      <xdr:colOff>447268</xdr:colOff>
      <xdr:row>3</xdr:row>
      <xdr:rowOff>190497</xdr:rowOff>
    </xdr:from>
    <xdr:to>
      <xdr:col>12</xdr:col>
      <xdr:colOff>216063</xdr:colOff>
      <xdr:row>5</xdr:row>
      <xdr:rowOff>136621</xdr:rowOff>
    </xdr:to>
    <xdr:pic>
      <xdr:nvPicPr>
        <xdr:cNvPr id="12" name="Pictur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094" y="761997"/>
          <a:ext cx="2220447" cy="327124"/>
        </a:xfrm>
        <a:prstGeom prst="rect">
          <a:avLst/>
        </a:prstGeom>
      </xdr:spPr>
    </xdr:pic>
    <xdr:clientData/>
  </xdr:twoCellAnchor>
  <xdr:twoCellAnchor editAs="oneCell">
    <xdr:from>
      <xdr:col>12</xdr:col>
      <xdr:colOff>364437</xdr:colOff>
      <xdr:row>3</xdr:row>
      <xdr:rowOff>182217</xdr:rowOff>
    </xdr:from>
    <xdr:to>
      <xdr:col>16</xdr:col>
      <xdr:colOff>135030</xdr:colOff>
      <xdr:row>5</xdr:row>
      <xdr:rowOff>131833</xdr:rowOff>
    </xdr:to>
    <xdr:pic>
      <xdr:nvPicPr>
        <xdr:cNvPr id="13" name="Picture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915" y="753717"/>
          <a:ext cx="2222245" cy="330616"/>
        </a:xfrm>
        <a:prstGeom prst="rect">
          <a:avLst/>
        </a:prstGeom>
      </xdr:spPr>
    </xdr:pic>
    <xdr:clientData/>
  </xdr:twoCellAnchor>
  <xdr:twoCellAnchor editAs="oneCell">
    <xdr:from>
      <xdr:col>17</xdr:col>
      <xdr:colOff>517664</xdr:colOff>
      <xdr:row>0</xdr:row>
      <xdr:rowOff>82826</xdr:rowOff>
    </xdr:from>
    <xdr:to>
      <xdr:col>21</xdr:col>
      <xdr:colOff>260012</xdr:colOff>
      <xdr:row>5</xdr:row>
      <xdr:rowOff>118440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0352" y="82826"/>
          <a:ext cx="2171223" cy="9881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</xdr:row>
          <xdr:rowOff>104775</xdr:rowOff>
        </xdr:from>
        <xdr:to>
          <xdr:col>19</xdr:col>
          <xdr:colOff>619125</xdr:colOff>
          <xdr:row>17</xdr:row>
          <xdr:rowOff>171450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502920</xdr:colOff>
      <xdr:row>21</xdr:row>
      <xdr:rowOff>91440</xdr:rowOff>
    </xdr:from>
    <xdr:to>
      <xdr:col>12</xdr:col>
      <xdr:colOff>320040</xdr:colOff>
      <xdr:row>36</xdr:row>
      <xdr:rowOff>68580</xdr:rowOff>
    </xdr:to>
    <xdr:grpSp>
      <xdr:nvGrpSpPr>
        <xdr:cNvPr id="175" name="Group 174"/>
        <xdr:cNvGrpSpPr/>
      </xdr:nvGrpSpPr>
      <xdr:grpSpPr bwMode="auto">
        <a:xfrm>
          <a:off x="1474470" y="4091940"/>
          <a:ext cx="5913120" cy="2834640"/>
          <a:chOff x="-1" y="-191"/>
          <a:chExt cx="9562" cy="4005"/>
        </a:xfrm>
      </xdr:grpSpPr>
      <xdr:cxnSp macro="">
        <xdr:nvCxnSpPr>
          <xdr:cNvPr id="176" name="Line 107"/>
          <xdr:cNvCxnSpPr>
            <a:cxnSpLocks noChangeShapeType="1"/>
          </xdr:cNvCxnSpPr>
        </xdr:nvCxnSpPr>
        <xdr:spPr bwMode="auto">
          <a:xfrm>
            <a:off x="5397" y="709"/>
            <a:ext cx="67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7" name="Line 108"/>
          <xdr:cNvCxnSpPr>
            <a:cxnSpLocks noChangeShapeType="1"/>
          </xdr:cNvCxnSpPr>
        </xdr:nvCxnSpPr>
        <xdr:spPr bwMode="auto">
          <a:xfrm>
            <a:off x="1406" y="2064"/>
            <a:ext cx="121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78" name="docshape126"/>
          <xdr:cNvSpPr>
            <a:spLocks/>
          </xdr:cNvSpPr>
        </xdr:nvSpPr>
        <xdr:spPr bwMode="auto">
          <a:xfrm>
            <a:off x="1893" y="713"/>
            <a:ext cx="743" cy="2543"/>
          </a:xfrm>
          <a:custGeom>
            <a:avLst/>
            <a:gdLst>
              <a:gd name="T0" fmla="+- 0 3742 3027"/>
              <a:gd name="T1" fmla="*/ T0 w 743"/>
              <a:gd name="T2" fmla="+- 0 465 465"/>
              <a:gd name="T3" fmla="*/ 465 h 2543"/>
              <a:gd name="T4" fmla="+- 0 3027 3027"/>
              <a:gd name="T5" fmla="*/ T4 w 743"/>
              <a:gd name="T6" fmla="+- 0 465 465"/>
              <a:gd name="T7" fmla="*/ 465 h 2543"/>
              <a:gd name="T8" fmla="+- 0 3027 3027"/>
              <a:gd name="T9" fmla="*/ T8 w 743"/>
              <a:gd name="T10" fmla="+- 0 3008 465"/>
              <a:gd name="T11" fmla="*/ 3008 h 2543"/>
              <a:gd name="T12" fmla="+- 0 3770 3027"/>
              <a:gd name="T13" fmla="*/ T12 w 743"/>
              <a:gd name="T14" fmla="+- 0 3008 465"/>
              <a:gd name="T15" fmla="*/ 3008 h 2543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</a:cxnLst>
            <a:rect l="0" t="0" r="r" b="b"/>
            <a:pathLst>
              <a:path w="743" h="2543">
                <a:moveTo>
                  <a:pt x="715" y="0"/>
                </a:moveTo>
                <a:lnTo>
                  <a:pt x="0" y="0"/>
                </a:lnTo>
                <a:lnTo>
                  <a:pt x="0" y="2543"/>
                </a:lnTo>
                <a:lnTo>
                  <a:pt x="743" y="2543"/>
                </a:lnTo>
              </a:path>
            </a:pathLst>
          </a:cu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79" name="docshape127"/>
          <xdr:cNvSpPr>
            <a:spLocks noChangeArrowheads="1"/>
          </xdr:cNvSpPr>
        </xdr:nvSpPr>
        <xdr:spPr bwMode="auto">
          <a:xfrm>
            <a:off x="2607" y="567"/>
            <a:ext cx="2812" cy="520"/>
          </a:xfrm>
          <a:prstGeom prst="rect">
            <a:avLst/>
          </a:pr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Төслийн мэргэжилтнүүд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cxnSp macro="">
        <xdr:nvCxnSpPr>
          <xdr:cNvPr id="180" name="Line 111"/>
          <xdr:cNvCxnSpPr>
            <a:cxnSpLocks noChangeShapeType="1"/>
          </xdr:cNvCxnSpPr>
        </xdr:nvCxnSpPr>
        <xdr:spPr bwMode="auto">
          <a:xfrm>
            <a:off x="5397" y="2068"/>
            <a:ext cx="67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1" name="docshape128"/>
          <xdr:cNvSpPr>
            <a:spLocks noChangeArrowheads="1"/>
          </xdr:cNvSpPr>
        </xdr:nvSpPr>
        <xdr:spPr bwMode="auto">
          <a:xfrm>
            <a:off x="2618" y="1632"/>
            <a:ext cx="2801" cy="576"/>
          </a:xfrm>
          <a:prstGeom prst="rect">
            <a:avLst/>
          </a:pr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Манл</a:t>
            </a:r>
            <a:r>
              <a:rPr lang="en-GB" sz="1100">
                <a:effectLst/>
                <a:latin typeface="Noto Sans CJK KR DemiLight"/>
                <a:ea typeface="Noto Sans CJK KR DemiLight"/>
                <a:cs typeface="Noto Sans CJK KR DemiLight"/>
              </a:rPr>
              <a:t> </a:t>
            </a: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айлал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cxnSp macro="">
        <xdr:nvCxnSpPr>
          <xdr:cNvPr id="182" name="Line 113"/>
          <xdr:cNvCxnSpPr>
            <a:cxnSpLocks noChangeShapeType="1"/>
          </xdr:cNvCxnSpPr>
        </xdr:nvCxnSpPr>
        <xdr:spPr bwMode="auto">
          <a:xfrm>
            <a:off x="5397" y="3247"/>
            <a:ext cx="67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3" name="docshape129"/>
          <xdr:cNvSpPr>
            <a:spLocks noChangeArrowheads="1"/>
          </xdr:cNvSpPr>
        </xdr:nvSpPr>
        <xdr:spPr bwMode="auto">
          <a:xfrm>
            <a:off x="2636" y="2870"/>
            <a:ext cx="2794" cy="523"/>
          </a:xfrm>
          <a:prstGeom prst="rect">
            <a:avLst/>
          </a:pr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Нөлөөллийн бүлэг 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184" name="docshape130"/>
          <xdr:cNvSpPr>
            <a:spLocks/>
          </xdr:cNvSpPr>
        </xdr:nvSpPr>
        <xdr:spPr bwMode="auto">
          <a:xfrm>
            <a:off x="5957" y="-191"/>
            <a:ext cx="3603" cy="1609"/>
          </a:xfrm>
          <a:custGeom>
            <a:avLst/>
            <a:gdLst>
              <a:gd name="T0" fmla="+- 0 10695 7203"/>
              <a:gd name="T1" fmla="*/ T0 w 3493"/>
              <a:gd name="T2" fmla="+- 0 36 -248"/>
              <a:gd name="T3" fmla="*/ 36 h 1418"/>
              <a:gd name="T4" fmla="+- 0 7203 7203"/>
              <a:gd name="T5" fmla="*/ T4 w 3493"/>
              <a:gd name="T6" fmla="+- 0 36 -248"/>
              <a:gd name="T7" fmla="*/ 36 h 1418"/>
              <a:gd name="T8" fmla="+- 0 7203 7203"/>
              <a:gd name="T9" fmla="*/ T8 w 3493"/>
              <a:gd name="T10" fmla="+- 0 1170 -248"/>
              <a:gd name="T11" fmla="*/ 1170 h 1418"/>
              <a:gd name="T12" fmla="+- 0 10695 7203"/>
              <a:gd name="T13" fmla="*/ T12 w 3493"/>
              <a:gd name="T14" fmla="+- 0 1170 -248"/>
              <a:gd name="T15" fmla="*/ 1170 h 1418"/>
              <a:gd name="T16" fmla="+- 0 10695 7203"/>
              <a:gd name="T17" fmla="*/ T16 w 3493"/>
              <a:gd name="T18" fmla="+- 0 36 -248"/>
              <a:gd name="T19" fmla="*/ 36 h 1418"/>
              <a:gd name="T20" fmla="+- 0 10695 7203"/>
              <a:gd name="T21" fmla="*/ T20 w 3493"/>
              <a:gd name="T22" fmla="+- 0 -248 -248"/>
              <a:gd name="T23" fmla="*/ -248 h 1418"/>
              <a:gd name="T24" fmla="+- 0 7203 7203"/>
              <a:gd name="T25" fmla="*/ T24 w 3493"/>
              <a:gd name="T26" fmla="+- 0 -248 -248"/>
              <a:gd name="T27" fmla="*/ -248 h 1418"/>
              <a:gd name="T28" fmla="+- 0 7203 7203"/>
              <a:gd name="T29" fmla="*/ T28 w 3493"/>
              <a:gd name="T30" fmla="+- 0 36 -248"/>
              <a:gd name="T31" fmla="*/ 36 h 1418"/>
              <a:gd name="T32" fmla="+- 0 10695 7203"/>
              <a:gd name="T33" fmla="*/ T32 w 3493"/>
              <a:gd name="T34" fmla="+- 0 36 -248"/>
              <a:gd name="T35" fmla="*/ 36 h 1418"/>
              <a:gd name="T36" fmla="+- 0 10695 7203"/>
              <a:gd name="T37" fmla="*/ T36 w 3493"/>
              <a:gd name="T38" fmla="+- 0 -248 -248"/>
              <a:gd name="T39" fmla="*/ -248 h 1418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1418">
                <a:moveTo>
                  <a:pt x="3492" y="284"/>
                </a:moveTo>
                <a:lnTo>
                  <a:pt x="0" y="284"/>
                </a:lnTo>
                <a:lnTo>
                  <a:pt x="0" y="1418"/>
                </a:lnTo>
                <a:lnTo>
                  <a:pt x="3492" y="1418"/>
                </a:lnTo>
                <a:lnTo>
                  <a:pt x="3492" y="284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84"/>
                </a:lnTo>
                <a:lnTo>
                  <a:pt x="3492" y="284"/>
                </a:lnTo>
                <a:lnTo>
                  <a:pt x="3492" y="0"/>
                </a:lnTo>
                <a:close/>
              </a:path>
            </a:pathLst>
          </a:cu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Bef>
                <a:spcPts val="1230"/>
              </a:spcBef>
              <a:spcAft>
                <a:spcPts val="0"/>
              </a:spcAft>
            </a:pPr>
            <a:r>
              <a:rPr lang="mn-MN" sz="900" spc="-1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Хангалттай хүчин чадал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marR="132080" algn="ctr">
              <a:lnSpc>
                <a:spcPts val="1400"/>
              </a:lnSpc>
              <a:spcBef>
                <a:spcPts val="15"/>
              </a:spcBef>
              <a:spcAft>
                <a:spcPts val="0"/>
              </a:spcAft>
              <a:tabLst>
                <a:tab pos="2981960" algn="l"/>
              </a:tabLst>
            </a:pPr>
            <a:r>
              <a:rPr lang="mn-MN" sz="900" u="sng" spc="-10">
                <a:solidFill>
                  <a:srgbClr val="231F20"/>
                </a:solidFill>
                <a:effectLst/>
                <a:uFill>
                  <a:solidFill>
                    <a:srgbClr val="FFFFFF"/>
                  </a:solidFill>
                </a:uFill>
                <a:latin typeface="Arial" panose="020B0604020202020204" pitchFamily="34" charset="0"/>
                <a:ea typeface="Noto Sans CJK KR DemiLight"/>
                <a:cs typeface="Noto Sans CJK KR DemiLight"/>
              </a:rPr>
              <a:t>Хүчтэй хүсэл зориг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marR="132080" algn="ctr">
              <a:lnSpc>
                <a:spcPts val="1400"/>
              </a:lnSpc>
              <a:spcBef>
                <a:spcPts val="15"/>
              </a:spcBef>
              <a:spcAft>
                <a:spcPts val="0"/>
              </a:spcAft>
              <a:tabLst>
                <a:tab pos="2981960" algn="l"/>
              </a:tabLst>
            </a:pPr>
            <a:r>
              <a:rPr lang="mn-MN" sz="90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Сонгох эрх мэдэл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marR="132080" algn="ctr">
              <a:lnSpc>
                <a:spcPts val="1400"/>
              </a:lnSpc>
              <a:spcBef>
                <a:spcPts val="15"/>
              </a:spcBef>
              <a:spcAft>
                <a:spcPts val="0"/>
              </a:spcAft>
              <a:tabLst>
                <a:tab pos="2981960" algn="l"/>
              </a:tabLst>
            </a:pPr>
            <a:r>
              <a:rPr lang="mn-MN" sz="900" u="sng">
                <a:solidFill>
                  <a:srgbClr val="231F20"/>
                </a:solidFill>
                <a:effectLst/>
                <a:uFill>
                  <a:solidFill>
                    <a:srgbClr val="FFFFFF"/>
                  </a:solidFill>
                </a:uFill>
                <a:latin typeface="Arial" panose="020B0604020202020204" pitchFamily="34" charset="0"/>
                <a:ea typeface="Noto Sans CJK KR DemiLight"/>
                <a:cs typeface="Noto Sans CJK KR DemiLight"/>
              </a:rPr>
              <a:t>Дайчлах дэмжлэг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marR="132080" algn="ctr">
              <a:lnSpc>
                <a:spcPts val="1400"/>
              </a:lnSpc>
              <a:spcBef>
                <a:spcPts val="15"/>
              </a:spcBef>
              <a:spcAft>
                <a:spcPts val="0"/>
              </a:spcAft>
              <a:tabLst>
                <a:tab pos="2981960" algn="l"/>
              </a:tabLst>
            </a:pPr>
            <a:r>
              <a:rPr lang="mn-MN" sz="900" u="sng">
                <a:solidFill>
                  <a:srgbClr val="231F20"/>
                </a:solidFill>
                <a:effectLst/>
                <a:uFill>
                  <a:solidFill>
                    <a:srgbClr val="FFFFFF"/>
                  </a:solidFill>
                </a:uFill>
                <a:latin typeface="Arial" panose="020B0604020202020204" pitchFamily="34" charset="0"/>
                <a:ea typeface="Noto Sans CJK KR DemiLight"/>
                <a:cs typeface="Noto Sans CJK KR DemiLight"/>
              </a:rPr>
              <a:t>Боломжит нөөц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185" name="docshape131"/>
          <xdr:cNvSpPr>
            <a:spLocks/>
          </xdr:cNvSpPr>
        </xdr:nvSpPr>
        <xdr:spPr bwMode="auto">
          <a:xfrm>
            <a:off x="6068" y="273"/>
            <a:ext cx="3493" cy="587"/>
          </a:xfrm>
          <a:custGeom>
            <a:avLst/>
            <a:gdLst>
              <a:gd name="T0" fmla="+- 0 10695 7203"/>
              <a:gd name="T1" fmla="*/ T0 w 3493"/>
              <a:gd name="T2" fmla="+- 0 593 26"/>
              <a:gd name="T3" fmla="*/ 593 h 587"/>
              <a:gd name="T4" fmla="+- 0 7203 7203"/>
              <a:gd name="T5" fmla="*/ T4 w 3493"/>
              <a:gd name="T6" fmla="+- 0 593 26"/>
              <a:gd name="T7" fmla="*/ 593 h 587"/>
              <a:gd name="T8" fmla="+- 0 7203 7203"/>
              <a:gd name="T9" fmla="*/ T8 w 3493"/>
              <a:gd name="T10" fmla="+- 0 613 26"/>
              <a:gd name="T11" fmla="*/ 613 h 587"/>
              <a:gd name="T12" fmla="+- 0 10695 7203"/>
              <a:gd name="T13" fmla="*/ T12 w 3493"/>
              <a:gd name="T14" fmla="+- 0 613 26"/>
              <a:gd name="T15" fmla="*/ 613 h 587"/>
              <a:gd name="T16" fmla="+- 0 10695 7203"/>
              <a:gd name="T17" fmla="*/ T16 w 3493"/>
              <a:gd name="T18" fmla="+- 0 593 26"/>
              <a:gd name="T19" fmla="*/ 593 h 587"/>
              <a:gd name="T20" fmla="+- 0 10695 7203"/>
              <a:gd name="T21" fmla="*/ T20 w 3493"/>
              <a:gd name="T22" fmla="+- 0 26 26"/>
              <a:gd name="T23" fmla="*/ 26 h 587"/>
              <a:gd name="T24" fmla="+- 0 7203 7203"/>
              <a:gd name="T25" fmla="*/ T24 w 3493"/>
              <a:gd name="T26" fmla="+- 0 26 26"/>
              <a:gd name="T27" fmla="*/ 26 h 587"/>
              <a:gd name="T28" fmla="+- 0 7203 7203"/>
              <a:gd name="T29" fmla="*/ T28 w 3493"/>
              <a:gd name="T30" fmla="+- 0 46 26"/>
              <a:gd name="T31" fmla="*/ 46 h 587"/>
              <a:gd name="T32" fmla="+- 0 10695 7203"/>
              <a:gd name="T33" fmla="*/ T32 w 3493"/>
              <a:gd name="T34" fmla="+- 0 46 26"/>
              <a:gd name="T35" fmla="*/ 46 h 587"/>
              <a:gd name="T36" fmla="+- 0 10695 7203"/>
              <a:gd name="T37" fmla="*/ T36 w 3493"/>
              <a:gd name="T38" fmla="+- 0 26 26"/>
              <a:gd name="T39" fmla="*/ 26 h 587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587">
                <a:moveTo>
                  <a:pt x="3492" y="567"/>
                </a:moveTo>
                <a:lnTo>
                  <a:pt x="0" y="567"/>
                </a:lnTo>
                <a:lnTo>
                  <a:pt x="0" y="587"/>
                </a:lnTo>
                <a:lnTo>
                  <a:pt x="3492" y="587"/>
                </a:lnTo>
                <a:lnTo>
                  <a:pt x="3492" y="567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86" name="docshape132"/>
          <xdr:cNvSpPr>
            <a:spLocks/>
          </xdr:cNvSpPr>
        </xdr:nvSpPr>
        <xdr:spPr bwMode="auto">
          <a:xfrm>
            <a:off x="6068" y="2670"/>
            <a:ext cx="3493" cy="1134"/>
          </a:xfrm>
          <a:custGeom>
            <a:avLst/>
            <a:gdLst>
              <a:gd name="T0" fmla="+- 0 10695 7203"/>
              <a:gd name="T1" fmla="*/ T0 w 3493"/>
              <a:gd name="T2" fmla="+- 0 2989 2422"/>
              <a:gd name="T3" fmla="*/ 2989 h 1134"/>
              <a:gd name="T4" fmla="+- 0 7203 7203"/>
              <a:gd name="T5" fmla="*/ T4 w 3493"/>
              <a:gd name="T6" fmla="+- 0 2989 2422"/>
              <a:gd name="T7" fmla="*/ 2989 h 1134"/>
              <a:gd name="T8" fmla="+- 0 7203 7203"/>
              <a:gd name="T9" fmla="*/ T8 w 3493"/>
              <a:gd name="T10" fmla="+- 0 3556 2422"/>
              <a:gd name="T11" fmla="*/ 3556 h 1134"/>
              <a:gd name="T12" fmla="+- 0 10695 7203"/>
              <a:gd name="T13" fmla="*/ T12 w 3493"/>
              <a:gd name="T14" fmla="+- 0 3556 2422"/>
              <a:gd name="T15" fmla="*/ 3556 h 1134"/>
              <a:gd name="T16" fmla="+- 0 10695 7203"/>
              <a:gd name="T17" fmla="*/ T16 w 3493"/>
              <a:gd name="T18" fmla="+- 0 2989 2422"/>
              <a:gd name="T19" fmla="*/ 2989 h 1134"/>
              <a:gd name="T20" fmla="+- 0 10695 7203"/>
              <a:gd name="T21" fmla="*/ T20 w 3493"/>
              <a:gd name="T22" fmla="+- 0 2422 2422"/>
              <a:gd name="T23" fmla="*/ 2422 h 1134"/>
              <a:gd name="T24" fmla="+- 0 7203 7203"/>
              <a:gd name="T25" fmla="*/ T24 w 3493"/>
              <a:gd name="T26" fmla="+- 0 2422 2422"/>
              <a:gd name="T27" fmla="*/ 2422 h 1134"/>
              <a:gd name="T28" fmla="+- 0 7203 7203"/>
              <a:gd name="T29" fmla="*/ T28 w 3493"/>
              <a:gd name="T30" fmla="+- 0 2989 2422"/>
              <a:gd name="T31" fmla="*/ 2989 h 1134"/>
              <a:gd name="T32" fmla="+- 0 10695 7203"/>
              <a:gd name="T33" fmla="*/ T32 w 3493"/>
              <a:gd name="T34" fmla="+- 0 2989 2422"/>
              <a:gd name="T35" fmla="*/ 2989 h 1134"/>
              <a:gd name="T36" fmla="+- 0 10695 7203"/>
              <a:gd name="T37" fmla="*/ T36 w 3493"/>
              <a:gd name="T38" fmla="+- 0 2422 2422"/>
              <a:gd name="T39" fmla="*/ 2422 h 113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1134">
                <a:moveTo>
                  <a:pt x="3492" y="567"/>
                </a:moveTo>
                <a:lnTo>
                  <a:pt x="0" y="567"/>
                </a:lnTo>
                <a:lnTo>
                  <a:pt x="0" y="1134"/>
                </a:lnTo>
                <a:lnTo>
                  <a:pt x="3492" y="1134"/>
                </a:lnTo>
                <a:lnTo>
                  <a:pt x="3492" y="567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567"/>
                </a:lnTo>
                <a:lnTo>
                  <a:pt x="3492" y="567"/>
                </a:lnTo>
                <a:lnTo>
                  <a:pt x="3492" y="0"/>
                </a:lnTo>
                <a:close/>
              </a:path>
            </a:pathLst>
          </a:cu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Хэмжээ болон эрх мэдэл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900" u="sng" spc="-15">
                <a:solidFill>
                  <a:srgbClr val="231F20"/>
                </a:solidFill>
                <a:effectLst/>
                <a:uFill>
                  <a:solidFill>
                    <a:srgbClr val="FFFFFF"/>
                  </a:solidFill>
                </a:uFill>
                <a:latin typeface="Arial" panose="020B0604020202020204" pitchFamily="34" charset="0"/>
                <a:ea typeface="Noto Sans CJK KR DemiLight"/>
                <a:cs typeface="Noto Sans CJK KR DemiLight"/>
              </a:rPr>
              <a:t>Хүлээн зөвшөөрөх байдлыг нэмэгдүүлэх боломж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900"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Үр дүнтэй арга хэрэгслийн боломжтой байдал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900" u="none" strike="noStrike" spc="-15">
                <a:solidFill>
                  <a:srgbClr val="231F20"/>
                </a:solidFill>
                <a:effectLst/>
                <a:uFill>
                  <a:solidFill>
                    <a:srgbClr val="FFFFFF"/>
                  </a:solidFill>
                </a:uFill>
                <a:latin typeface="Arial" panose="020B0604020202020204" pitchFamily="34" charset="0"/>
                <a:ea typeface="Noto Sans CJK KR DemiLight"/>
                <a:cs typeface="Noto Sans CJK KR DemiLight"/>
              </a:rPr>
              <a:t> 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 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187" name="docshape133"/>
          <xdr:cNvSpPr>
            <a:spLocks/>
          </xdr:cNvSpPr>
        </xdr:nvSpPr>
        <xdr:spPr bwMode="auto">
          <a:xfrm>
            <a:off x="6068" y="3227"/>
            <a:ext cx="3493" cy="587"/>
          </a:xfrm>
          <a:custGeom>
            <a:avLst/>
            <a:gdLst>
              <a:gd name="T0" fmla="+- 0 10695 7203"/>
              <a:gd name="T1" fmla="*/ T0 w 3493"/>
              <a:gd name="T2" fmla="+- 0 3546 2979"/>
              <a:gd name="T3" fmla="*/ 3546 h 587"/>
              <a:gd name="T4" fmla="+- 0 7203 7203"/>
              <a:gd name="T5" fmla="*/ T4 w 3493"/>
              <a:gd name="T6" fmla="+- 0 3546 2979"/>
              <a:gd name="T7" fmla="*/ 3546 h 587"/>
              <a:gd name="T8" fmla="+- 0 7203 7203"/>
              <a:gd name="T9" fmla="*/ T8 w 3493"/>
              <a:gd name="T10" fmla="+- 0 3566 2979"/>
              <a:gd name="T11" fmla="*/ 3566 h 587"/>
              <a:gd name="T12" fmla="+- 0 10695 7203"/>
              <a:gd name="T13" fmla="*/ T12 w 3493"/>
              <a:gd name="T14" fmla="+- 0 3566 2979"/>
              <a:gd name="T15" fmla="*/ 3566 h 587"/>
              <a:gd name="T16" fmla="+- 0 10695 7203"/>
              <a:gd name="T17" fmla="*/ T16 w 3493"/>
              <a:gd name="T18" fmla="+- 0 3546 2979"/>
              <a:gd name="T19" fmla="*/ 3546 h 587"/>
              <a:gd name="T20" fmla="+- 0 10695 7203"/>
              <a:gd name="T21" fmla="*/ T20 w 3493"/>
              <a:gd name="T22" fmla="+- 0 2979 2979"/>
              <a:gd name="T23" fmla="*/ 2979 h 587"/>
              <a:gd name="T24" fmla="+- 0 7203 7203"/>
              <a:gd name="T25" fmla="*/ T24 w 3493"/>
              <a:gd name="T26" fmla="+- 0 2979 2979"/>
              <a:gd name="T27" fmla="*/ 2979 h 587"/>
              <a:gd name="T28" fmla="+- 0 7203 7203"/>
              <a:gd name="T29" fmla="*/ T28 w 3493"/>
              <a:gd name="T30" fmla="+- 0 2999 2979"/>
              <a:gd name="T31" fmla="*/ 2999 h 587"/>
              <a:gd name="T32" fmla="+- 0 10695 7203"/>
              <a:gd name="T33" fmla="*/ T32 w 3493"/>
              <a:gd name="T34" fmla="+- 0 2999 2979"/>
              <a:gd name="T35" fmla="*/ 2999 h 587"/>
              <a:gd name="T36" fmla="+- 0 10695 7203"/>
              <a:gd name="T37" fmla="*/ T36 w 3493"/>
              <a:gd name="T38" fmla="+- 0 2979 2979"/>
              <a:gd name="T39" fmla="*/ 2979 h 587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587">
                <a:moveTo>
                  <a:pt x="3492" y="567"/>
                </a:moveTo>
                <a:lnTo>
                  <a:pt x="0" y="567"/>
                </a:lnTo>
                <a:lnTo>
                  <a:pt x="0" y="587"/>
                </a:lnTo>
                <a:lnTo>
                  <a:pt x="3492" y="587"/>
                </a:lnTo>
                <a:lnTo>
                  <a:pt x="3492" y="567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88" name="docshape134"/>
          <xdr:cNvSpPr>
            <a:spLocks/>
          </xdr:cNvSpPr>
        </xdr:nvSpPr>
        <xdr:spPr bwMode="auto">
          <a:xfrm>
            <a:off x="6068" y="1508"/>
            <a:ext cx="3493" cy="985"/>
          </a:xfrm>
          <a:custGeom>
            <a:avLst/>
            <a:gdLst>
              <a:gd name="T0" fmla="+- 0 10695 7203"/>
              <a:gd name="T1" fmla="*/ T0 w 3493"/>
              <a:gd name="T2" fmla="+- 0 1952 1385"/>
              <a:gd name="T3" fmla="*/ 1952 h 851"/>
              <a:gd name="T4" fmla="+- 0 7203 7203"/>
              <a:gd name="T5" fmla="*/ T4 w 3493"/>
              <a:gd name="T6" fmla="+- 0 1952 1385"/>
              <a:gd name="T7" fmla="*/ 1952 h 851"/>
              <a:gd name="T8" fmla="+- 0 7203 7203"/>
              <a:gd name="T9" fmla="*/ T8 w 3493"/>
              <a:gd name="T10" fmla="+- 0 2235 1385"/>
              <a:gd name="T11" fmla="*/ 2235 h 851"/>
              <a:gd name="T12" fmla="+- 0 10695 7203"/>
              <a:gd name="T13" fmla="*/ T12 w 3493"/>
              <a:gd name="T14" fmla="+- 0 2235 1385"/>
              <a:gd name="T15" fmla="*/ 2235 h 851"/>
              <a:gd name="T16" fmla="+- 0 10695 7203"/>
              <a:gd name="T17" fmla="*/ T16 w 3493"/>
              <a:gd name="T18" fmla="+- 0 1952 1385"/>
              <a:gd name="T19" fmla="*/ 1952 h 851"/>
              <a:gd name="T20" fmla="+- 0 10695 7203"/>
              <a:gd name="T21" fmla="*/ T20 w 3493"/>
              <a:gd name="T22" fmla="+- 0 1385 1385"/>
              <a:gd name="T23" fmla="*/ 1385 h 851"/>
              <a:gd name="T24" fmla="+- 0 7203 7203"/>
              <a:gd name="T25" fmla="*/ T24 w 3493"/>
              <a:gd name="T26" fmla="+- 0 1385 1385"/>
              <a:gd name="T27" fmla="*/ 1385 h 851"/>
              <a:gd name="T28" fmla="+- 0 7203 7203"/>
              <a:gd name="T29" fmla="*/ T28 w 3493"/>
              <a:gd name="T30" fmla="+- 0 1952 1385"/>
              <a:gd name="T31" fmla="*/ 1952 h 851"/>
              <a:gd name="T32" fmla="+- 0 10695 7203"/>
              <a:gd name="T33" fmla="*/ T32 w 3493"/>
              <a:gd name="T34" fmla="+- 0 1952 1385"/>
              <a:gd name="T35" fmla="*/ 1952 h 851"/>
              <a:gd name="T36" fmla="+- 0 10695 7203"/>
              <a:gd name="T37" fmla="*/ T36 w 3493"/>
              <a:gd name="T38" fmla="+- 0 1385 1385"/>
              <a:gd name="T39" fmla="*/ 1385 h 85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851">
                <a:moveTo>
                  <a:pt x="3492" y="567"/>
                </a:moveTo>
                <a:lnTo>
                  <a:pt x="0" y="567"/>
                </a:lnTo>
                <a:lnTo>
                  <a:pt x="0" y="850"/>
                </a:lnTo>
                <a:lnTo>
                  <a:pt x="3492" y="850"/>
                </a:lnTo>
                <a:lnTo>
                  <a:pt x="3492" y="567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567"/>
                </a:lnTo>
                <a:lnTo>
                  <a:pt x="3492" y="567"/>
                </a:lnTo>
                <a:lnTo>
                  <a:pt x="3492" y="0"/>
                </a:lnTo>
                <a:close/>
              </a:path>
            </a:pathLst>
          </a:cu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             Хүчтэй хүсэл зориг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                Өөрчлөлтгүй 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              Дайчлах дэмжлэг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189" name="docshape135"/>
          <xdr:cNvSpPr>
            <a:spLocks/>
          </xdr:cNvSpPr>
        </xdr:nvSpPr>
        <xdr:spPr bwMode="auto">
          <a:xfrm>
            <a:off x="6068" y="2189"/>
            <a:ext cx="3493" cy="304"/>
          </a:xfrm>
          <a:custGeom>
            <a:avLst/>
            <a:gdLst>
              <a:gd name="T0" fmla="+- 0 10695 7203"/>
              <a:gd name="T1" fmla="*/ T0 w 3493"/>
              <a:gd name="T2" fmla="+- 0 2225 1942"/>
              <a:gd name="T3" fmla="*/ 2225 h 304"/>
              <a:gd name="T4" fmla="+- 0 7203 7203"/>
              <a:gd name="T5" fmla="*/ T4 w 3493"/>
              <a:gd name="T6" fmla="+- 0 2225 1942"/>
              <a:gd name="T7" fmla="*/ 2225 h 304"/>
              <a:gd name="T8" fmla="+- 0 7203 7203"/>
              <a:gd name="T9" fmla="*/ T8 w 3493"/>
              <a:gd name="T10" fmla="+- 0 2245 1942"/>
              <a:gd name="T11" fmla="*/ 2245 h 304"/>
              <a:gd name="T12" fmla="+- 0 10695 7203"/>
              <a:gd name="T13" fmla="*/ T12 w 3493"/>
              <a:gd name="T14" fmla="+- 0 2245 1942"/>
              <a:gd name="T15" fmla="*/ 2245 h 304"/>
              <a:gd name="T16" fmla="+- 0 10695 7203"/>
              <a:gd name="T17" fmla="*/ T16 w 3493"/>
              <a:gd name="T18" fmla="+- 0 2225 1942"/>
              <a:gd name="T19" fmla="*/ 2225 h 304"/>
              <a:gd name="T20" fmla="+- 0 10695 7203"/>
              <a:gd name="T21" fmla="*/ T20 w 3493"/>
              <a:gd name="T22" fmla="+- 0 1942 1942"/>
              <a:gd name="T23" fmla="*/ 1942 h 304"/>
              <a:gd name="T24" fmla="+- 0 7203 7203"/>
              <a:gd name="T25" fmla="*/ T24 w 3493"/>
              <a:gd name="T26" fmla="+- 0 1942 1942"/>
              <a:gd name="T27" fmla="*/ 1942 h 304"/>
              <a:gd name="T28" fmla="+- 0 7203 7203"/>
              <a:gd name="T29" fmla="*/ T28 w 3493"/>
              <a:gd name="T30" fmla="+- 0 1962 1942"/>
              <a:gd name="T31" fmla="*/ 1962 h 304"/>
              <a:gd name="T32" fmla="+- 0 10695 7203"/>
              <a:gd name="T33" fmla="*/ T32 w 3493"/>
              <a:gd name="T34" fmla="+- 0 1962 1942"/>
              <a:gd name="T35" fmla="*/ 1962 h 304"/>
              <a:gd name="T36" fmla="+- 0 10695 7203"/>
              <a:gd name="T37" fmla="*/ T36 w 3493"/>
              <a:gd name="T38" fmla="+- 0 1942 1942"/>
              <a:gd name="T39" fmla="*/ 1942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3"/>
                </a:moveTo>
                <a:lnTo>
                  <a:pt x="0" y="283"/>
                </a:lnTo>
                <a:lnTo>
                  <a:pt x="0" y="303"/>
                </a:lnTo>
                <a:lnTo>
                  <a:pt x="3492" y="303"/>
                </a:lnTo>
                <a:lnTo>
                  <a:pt x="3492" y="283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90" name="docshape136"/>
          <xdr:cNvSpPr txBox="1">
            <a:spLocks noChangeArrowheads="1"/>
          </xdr:cNvSpPr>
        </xdr:nvSpPr>
        <xdr:spPr bwMode="auto">
          <a:xfrm>
            <a:off x="-1" y="1508"/>
            <a:ext cx="1418" cy="1134"/>
          </a:xfrm>
          <a:prstGeom prst="rect">
            <a:avLst/>
          </a:prstGeom>
          <a:solidFill>
            <a:srgbClr val="C7CD81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1120">
              <a:spcBef>
                <a:spcPts val="2275"/>
              </a:spcBef>
              <a:spcAft>
                <a:spcPts val="0"/>
              </a:spcAft>
            </a:pPr>
            <a:r>
              <a:rPr lang="mn-MN" sz="1000">
                <a:solidFill>
                  <a:srgbClr val="00000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Оролцогчид 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</xdr:grpSp>
    <xdr:clientData/>
  </xdr:twoCellAnchor>
  <xdr:twoCellAnchor editAs="oneCell">
    <xdr:from>
      <xdr:col>1</xdr:col>
      <xdr:colOff>419100</xdr:colOff>
      <xdr:row>58</xdr:row>
      <xdr:rowOff>133350</xdr:rowOff>
    </xdr:from>
    <xdr:to>
      <xdr:col>3</xdr:col>
      <xdr:colOff>253813</xdr:colOff>
      <xdr:row>62</xdr:row>
      <xdr:rowOff>314325</xdr:rowOff>
    </xdr:to>
    <xdr:pic>
      <xdr:nvPicPr>
        <xdr:cNvPr id="25" name="Picture 24" descr="https://scontent.fuln2-2.fna.fbcdn.net/v/t1.15752-9/p228x119/241380039_1223641094782009_8321783722367490052_n.jpg?_nc_cat=104&amp;ccb=1-5&amp;_nc_sid=aee45a&amp;_nc_ohc=lGAQ5GJOV1QAX8tagXr&amp;_nc_ht=scontent.fuln2-2.fna&amp;oh=25a09b084d68fa7cb531a56ba1433401&amp;oe=616A658F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610975"/>
          <a:ext cx="1053913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338666</xdr:colOff>
      <xdr:row>6</xdr:row>
      <xdr:rowOff>52540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9016" cy="1195540"/>
        </a:xfrm>
        <a:prstGeom prst="rect">
          <a:avLst/>
        </a:prstGeom>
      </xdr:spPr>
    </xdr:pic>
    <xdr:clientData/>
  </xdr:twoCellAnchor>
  <xdr:twoCellAnchor editAs="oneCell">
    <xdr:from>
      <xdr:col>4</xdr:col>
      <xdr:colOff>540639</xdr:colOff>
      <xdr:row>1</xdr:row>
      <xdr:rowOff>56343</xdr:rowOff>
    </xdr:from>
    <xdr:to>
      <xdr:col>16</xdr:col>
      <xdr:colOff>540639</xdr:colOff>
      <xdr:row>3</xdr:row>
      <xdr:rowOff>89871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813" y="246843"/>
          <a:ext cx="7354956" cy="414528"/>
        </a:xfrm>
        <a:prstGeom prst="rect">
          <a:avLst/>
        </a:prstGeom>
      </xdr:spPr>
    </xdr:pic>
    <xdr:clientData/>
  </xdr:twoCellAnchor>
  <xdr:twoCellAnchor editAs="oneCell">
    <xdr:from>
      <xdr:col>4</xdr:col>
      <xdr:colOff>520153</xdr:colOff>
      <xdr:row>4</xdr:row>
      <xdr:rowOff>1059</xdr:rowOff>
    </xdr:from>
    <xdr:to>
      <xdr:col>8</xdr:col>
      <xdr:colOff>302312</xdr:colOff>
      <xdr:row>5</xdr:row>
      <xdr:rowOff>140495</xdr:rowOff>
    </xdr:to>
    <xdr:pic>
      <xdr:nvPicPr>
        <xdr:cNvPr id="8" name="Picture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3327" y="763059"/>
          <a:ext cx="2233811" cy="329936"/>
        </a:xfrm>
        <a:prstGeom prst="rect">
          <a:avLst/>
        </a:prstGeom>
      </xdr:spPr>
    </xdr:pic>
    <xdr:clientData/>
  </xdr:twoCellAnchor>
  <xdr:twoCellAnchor editAs="oneCell">
    <xdr:from>
      <xdr:col>8</xdr:col>
      <xdr:colOff>472117</xdr:colOff>
      <xdr:row>4</xdr:row>
      <xdr:rowOff>1</xdr:rowOff>
    </xdr:from>
    <xdr:to>
      <xdr:col>12</xdr:col>
      <xdr:colOff>240912</xdr:colOff>
      <xdr:row>5</xdr:row>
      <xdr:rowOff>136625</xdr:rowOff>
    </xdr:to>
    <xdr:pic>
      <xdr:nvPicPr>
        <xdr:cNvPr id="12" name="Pictur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43" y="762001"/>
          <a:ext cx="2220447" cy="32712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381001</xdr:colOff>
      <xdr:row>3</xdr:row>
      <xdr:rowOff>182217</xdr:rowOff>
    </xdr:from>
    <xdr:to>
      <xdr:col>16</xdr:col>
      <xdr:colOff>151594</xdr:colOff>
      <xdr:row>5</xdr:row>
      <xdr:rowOff>131833</xdr:rowOff>
    </xdr:to>
    <xdr:pic>
      <xdr:nvPicPr>
        <xdr:cNvPr id="13" name="Picture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7479" y="753717"/>
          <a:ext cx="2222245" cy="330616"/>
        </a:xfrm>
        <a:prstGeom prst="rect">
          <a:avLst/>
        </a:prstGeom>
      </xdr:spPr>
    </xdr:pic>
    <xdr:clientData/>
  </xdr:twoCellAnchor>
  <xdr:twoCellAnchor editAs="oneCell">
    <xdr:from>
      <xdr:col>17</xdr:col>
      <xdr:colOff>461242</xdr:colOff>
      <xdr:row>0</xdr:row>
      <xdr:rowOff>86449</xdr:rowOff>
    </xdr:from>
    <xdr:to>
      <xdr:col>21</xdr:col>
      <xdr:colOff>203590</xdr:colOff>
      <xdr:row>5</xdr:row>
      <xdr:rowOff>122063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3930" y="86449"/>
          <a:ext cx="2171223" cy="9881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6</xdr:row>
          <xdr:rowOff>66675</xdr:rowOff>
        </xdr:from>
        <xdr:to>
          <xdr:col>19</xdr:col>
          <xdr:colOff>180975</xdr:colOff>
          <xdr:row>16</xdr:row>
          <xdr:rowOff>171450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320040</xdr:colOff>
      <xdr:row>18</xdr:row>
      <xdr:rowOff>83820</xdr:rowOff>
    </xdr:from>
    <xdr:to>
      <xdr:col>15</xdr:col>
      <xdr:colOff>434340</xdr:colOff>
      <xdr:row>36</xdr:row>
      <xdr:rowOff>121920</xdr:rowOff>
    </xdr:to>
    <xdr:grpSp>
      <xdr:nvGrpSpPr>
        <xdr:cNvPr id="15" name="Group 14"/>
        <xdr:cNvGrpSpPr/>
      </xdr:nvGrpSpPr>
      <xdr:grpSpPr bwMode="auto">
        <a:xfrm>
          <a:off x="1291590" y="3512820"/>
          <a:ext cx="8039100" cy="3638550"/>
          <a:chOff x="-1" y="-1"/>
          <a:chExt cx="9562" cy="2840"/>
        </a:xfrm>
      </xdr:grpSpPr>
      <xdr:sp macro="" textlink="">
        <xdr:nvSpPr>
          <xdr:cNvPr id="16" name="docshape145"/>
          <xdr:cNvSpPr>
            <a:spLocks/>
          </xdr:cNvSpPr>
        </xdr:nvSpPr>
        <xdr:spPr bwMode="auto">
          <a:xfrm>
            <a:off x="5397" y="281"/>
            <a:ext cx="703" cy="10"/>
          </a:xfrm>
          <a:custGeom>
            <a:avLst/>
            <a:gdLst>
              <a:gd name="T0" fmla="+- 0 6531 6531"/>
              <a:gd name="T1" fmla="*/ T0 w 703"/>
              <a:gd name="T2" fmla="+- 0 495 495"/>
              <a:gd name="T3" fmla="*/ 495 h 10"/>
              <a:gd name="T4" fmla="+- 0 7234 6531"/>
              <a:gd name="T5" fmla="*/ T4 w 703"/>
              <a:gd name="T6" fmla="+- 0 495 495"/>
              <a:gd name="T7" fmla="*/ 495 h 10"/>
              <a:gd name="T8" fmla="+- 0 6531 6531"/>
              <a:gd name="T9" fmla="*/ T8 w 703"/>
              <a:gd name="T10" fmla="+- 0 505 495"/>
              <a:gd name="T11" fmla="*/ 505 h 10"/>
              <a:gd name="T12" fmla="+- 0 7203 6531"/>
              <a:gd name="T13" fmla="*/ T12 w 703"/>
              <a:gd name="T14" fmla="+- 0 505 495"/>
              <a:gd name="T15" fmla="*/ 505 h 10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</a:cxnLst>
            <a:rect l="0" t="0" r="r" b="b"/>
            <a:pathLst>
              <a:path w="703" h="10">
                <a:moveTo>
                  <a:pt x="0" y="0"/>
                </a:moveTo>
                <a:lnTo>
                  <a:pt x="703" y="0"/>
                </a:lnTo>
                <a:moveTo>
                  <a:pt x="0" y="10"/>
                </a:moveTo>
                <a:lnTo>
                  <a:pt x="672" y="10"/>
                </a:lnTo>
              </a:path>
            </a:pathLst>
          </a:custGeom>
          <a:noFill/>
          <a:ln w="1892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cxnSp macro="">
        <xdr:nvCxnSpPr>
          <xdr:cNvPr id="17" name="Line 124"/>
          <xdr:cNvCxnSpPr>
            <a:cxnSpLocks noChangeShapeType="1"/>
          </xdr:cNvCxnSpPr>
        </xdr:nvCxnSpPr>
        <xdr:spPr bwMode="auto">
          <a:xfrm>
            <a:off x="1417" y="1381"/>
            <a:ext cx="476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" name="Line 125"/>
          <xdr:cNvCxnSpPr>
            <a:cxnSpLocks noChangeShapeType="1"/>
          </xdr:cNvCxnSpPr>
        </xdr:nvCxnSpPr>
        <xdr:spPr bwMode="auto">
          <a:xfrm>
            <a:off x="1899" y="1013"/>
            <a:ext cx="743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" name="Line 126"/>
          <xdr:cNvCxnSpPr>
            <a:cxnSpLocks noChangeShapeType="1"/>
          </xdr:cNvCxnSpPr>
        </xdr:nvCxnSpPr>
        <xdr:spPr bwMode="auto">
          <a:xfrm>
            <a:off x="1899" y="1745"/>
            <a:ext cx="743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" name="docshape146"/>
          <xdr:cNvSpPr>
            <a:spLocks/>
          </xdr:cNvSpPr>
        </xdr:nvSpPr>
        <xdr:spPr bwMode="auto">
          <a:xfrm>
            <a:off x="1893" y="270"/>
            <a:ext cx="743" cy="2271"/>
          </a:xfrm>
          <a:custGeom>
            <a:avLst/>
            <a:gdLst>
              <a:gd name="T0" fmla="+- 0 3742 3027"/>
              <a:gd name="T1" fmla="*/ T0 w 743"/>
              <a:gd name="T2" fmla="+- 0 484 484"/>
              <a:gd name="T3" fmla="*/ 484 h 2271"/>
              <a:gd name="T4" fmla="+- 0 3027 3027"/>
              <a:gd name="T5" fmla="*/ T4 w 743"/>
              <a:gd name="T6" fmla="+- 0 484 484"/>
              <a:gd name="T7" fmla="*/ 484 h 2271"/>
              <a:gd name="T8" fmla="+- 0 3027 3027"/>
              <a:gd name="T9" fmla="*/ T8 w 743"/>
              <a:gd name="T10" fmla="+- 0 2754 484"/>
              <a:gd name="T11" fmla="*/ 2754 h 2271"/>
              <a:gd name="T12" fmla="+- 0 3770 3027"/>
              <a:gd name="T13" fmla="*/ T12 w 743"/>
              <a:gd name="T14" fmla="+- 0 2754 484"/>
              <a:gd name="T15" fmla="*/ 2754 h 227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</a:cxnLst>
            <a:rect l="0" t="0" r="r" b="b"/>
            <a:pathLst>
              <a:path w="743" h="2271">
                <a:moveTo>
                  <a:pt x="715" y="0"/>
                </a:moveTo>
                <a:lnTo>
                  <a:pt x="0" y="0"/>
                </a:lnTo>
                <a:lnTo>
                  <a:pt x="0" y="2270"/>
                </a:lnTo>
                <a:lnTo>
                  <a:pt x="743" y="2270"/>
                </a:lnTo>
              </a:path>
            </a:pathLst>
          </a:cu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1" name="docshape147"/>
          <xdr:cNvSpPr>
            <a:spLocks noChangeArrowheads="1"/>
          </xdr:cNvSpPr>
        </xdr:nvSpPr>
        <xdr:spPr bwMode="auto">
          <a:xfrm>
            <a:off x="2607" y="66"/>
            <a:ext cx="2812" cy="368"/>
          </a:xfrm>
          <a:prstGeom prst="rect">
            <a:avLst/>
          </a:pr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Хүний нөөц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cxnSp macro="">
        <xdr:nvCxnSpPr>
          <xdr:cNvPr id="22" name="Line 129"/>
          <xdr:cNvCxnSpPr>
            <a:cxnSpLocks noChangeShapeType="1"/>
          </xdr:cNvCxnSpPr>
        </xdr:nvCxnSpPr>
        <xdr:spPr bwMode="auto">
          <a:xfrm>
            <a:off x="5397" y="1019"/>
            <a:ext cx="67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" name="docshape148"/>
          <xdr:cNvSpPr>
            <a:spLocks noChangeArrowheads="1"/>
          </xdr:cNvSpPr>
        </xdr:nvSpPr>
        <xdr:spPr bwMode="auto">
          <a:xfrm>
            <a:off x="2642" y="824"/>
            <a:ext cx="2777" cy="335"/>
          </a:xfrm>
          <a:prstGeom prst="rect">
            <a:avLst/>
          </a:pr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Санхүүгийн нөөц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cxnSp macro="">
        <xdr:nvCxnSpPr>
          <xdr:cNvPr id="24" name="Line 131"/>
          <xdr:cNvCxnSpPr>
            <a:cxnSpLocks noChangeShapeType="1"/>
          </xdr:cNvCxnSpPr>
        </xdr:nvCxnSpPr>
        <xdr:spPr bwMode="auto">
          <a:xfrm>
            <a:off x="5397" y="1748"/>
            <a:ext cx="67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" name="docshape149"/>
          <xdr:cNvSpPr>
            <a:spLocks noChangeArrowheads="1"/>
          </xdr:cNvSpPr>
        </xdr:nvSpPr>
        <xdr:spPr bwMode="auto">
          <a:xfrm>
            <a:off x="2607" y="1462"/>
            <a:ext cx="2812" cy="423"/>
          </a:xfrm>
          <a:prstGeom prst="rect">
            <a:avLst/>
          </a:pr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Технологи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cxnSp macro="">
        <xdr:nvCxnSpPr>
          <xdr:cNvPr id="26" name="Line 133"/>
          <xdr:cNvCxnSpPr>
            <a:cxnSpLocks noChangeShapeType="1"/>
          </xdr:cNvCxnSpPr>
        </xdr:nvCxnSpPr>
        <xdr:spPr bwMode="auto">
          <a:xfrm>
            <a:off x="5397" y="2544"/>
            <a:ext cx="67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" name="docshape150"/>
          <xdr:cNvSpPr>
            <a:spLocks noChangeArrowheads="1"/>
          </xdr:cNvSpPr>
        </xdr:nvSpPr>
        <xdr:spPr bwMode="auto">
          <a:xfrm>
            <a:off x="2642" y="2262"/>
            <a:ext cx="2777" cy="417"/>
          </a:xfrm>
          <a:prstGeom prst="rect">
            <a:avLst/>
          </a:pr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Мэдээлэл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28" name="docshape151"/>
          <xdr:cNvSpPr>
            <a:spLocks/>
          </xdr:cNvSpPr>
        </xdr:nvSpPr>
        <xdr:spPr bwMode="auto">
          <a:xfrm>
            <a:off x="6068" y="-1"/>
            <a:ext cx="3493" cy="567"/>
          </a:xfrm>
          <a:custGeom>
            <a:avLst/>
            <a:gdLst>
              <a:gd name="T0" fmla="+- 0 10695 7203"/>
              <a:gd name="T1" fmla="*/ T0 w 3493"/>
              <a:gd name="T2" fmla="+- 0 496 213"/>
              <a:gd name="T3" fmla="*/ 496 h 567"/>
              <a:gd name="T4" fmla="+- 0 7203 7203"/>
              <a:gd name="T5" fmla="*/ T4 w 3493"/>
              <a:gd name="T6" fmla="+- 0 496 213"/>
              <a:gd name="T7" fmla="*/ 496 h 567"/>
              <a:gd name="T8" fmla="+- 0 7203 7203"/>
              <a:gd name="T9" fmla="*/ T8 w 3493"/>
              <a:gd name="T10" fmla="+- 0 780 213"/>
              <a:gd name="T11" fmla="*/ 780 h 567"/>
              <a:gd name="T12" fmla="+- 0 10695 7203"/>
              <a:gd name="T13" fmla="*/ T12 w 3493"/>
              <a:gd name="T14" fmla="+- 0 780 213"/>
              <a:gd name="T15" fmla="*/ 780 h 567"/>
              <a:gd name="T16" fmla="+- 0 10695 7203"/>
              <a:gd name="T17" fmla="*/ T16 w 3493"/>
              <a:gd name="T18" fmla="+- 0 496 213"/>
              <a:gd name="T19" fmla="*/ 496 h 567"/>
              <a:gd name="T20" fmla="+- 0 10695 7203"/>
              <a:gd name="T21" fmla="*/ T20 w 3493"/>
              <a:gd name="T22" fmla="+- 0 213 213"/>
              <a:gd name="T23" fmla="*/ 213 h 567"/>
              <a:gd name="T24" fmla="+- 0 7203 7203"/>
              <a:gd name="T25" fmla="*/ T24 w 3493"/>
              <a:gd name="T26" fmla="+- 0 213 213"/>
              <a:gd name="T27" fmla="*/ 213 h 567"/>
              <a:gd name="T28" fmla="+- 0 7203 7203"/>
              <a:gd name="T29" fmla="*/ T28 w 3493"/>
              <a:gd name="T30" fmla="+- 0 496 213"/>
              <a:gd name="T31" fmla="*/ 496 h 567"/>
              <a:gd name="T32" fmla="+- 0 10695 7203"/>
              <a:gd name="T33" fmla="*/ T32 w 3493"/>
              <a:gd name="T34" fmla="+- 0 496 213"/>
              <a:gd name="T35" fmla="*/ 496 h 567"/>
              <a:gd name="T36" fmla="+- 0 10695 7203"/>
              <a:gd name="T37" fmla="*/ T36 w 3493"/>
              <a:gd name="T38" fmla="+- 0 213 213"/>
              <a:gd name="T39" fmla="*/ 213 h 567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567">
                <a:moveTo>
                  <a:pt x="3492" y="283"/>
                </a:moveTo>
                <a:lnTo>
                  <a:pt x="0" y="283"/>
                </a:lnTo>
                <a:lnTo>
                  <a:pt x="0" y="567"/>
                </a:lnTo>
                <a:lnTo>
                  <a:pt x="3492" y="567"/>
                </a:lnTo>
                <a:lnTo>
                  <a:pt x="3492" y="283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83"/>
                </a:lnTo>
                <a:lnTo>
                  <a:pt x="3492" y="283"/>
                </a:lnTo>
                <a:lnTo>
                  <a:pt x="3492" y="0"/>
                </a:lnTo>
                <a:close/>
              </a:path>
            </a:pathLst>
          </a:cu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Боломж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endParaRPr lang="mn-MN" sz="1100">
              <a:effectLst/>
              <a:latin typeface="Calibri" panose="020F0502020204030204" pitchFamily="34" charset="0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Маргаан зөрчилдөөний боломж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29" name="docshape152"/>
          <xdr:cNvSpPr>
            <a:spLocks/>
          </xdr:cNvSpPr>
        </xdr:nvSpPr>
        <xdr:spPr bwMode="auto">
          <a:xfrm>
            <a:off x="6068" y="273"/>
            <a:ext cx="3493" cy="304"/>
          </a:xfrm>
          <a:custGeom>
            <a:avLst/>
            <a:gdLst>
              <a:gd name="T0" fmla="+- 0 10695 7203"/>
              <a:gd name="T1" fmla="*/ T0 w 3493"/>
              <a:gd name="T2" fmla="+- 0 770 486"/>
              <a:gd name="T3" fmla="*/ 770 h 304"/>
              <a:gd name="T4" fmla="+- 0 7203 7203"/>
              <a:gd name="T5" fmla="*/ T4 w 3493"/>
              <a:gd name="T6" fmla="+- 0 770 486"/>
              <a:gd name="T7" fmla="*/ 770 h 304"/>
              <a:gd name="T8" fmla="+- 0 7203 7203"/>
              <a:gd name="T9" fmla="*/ T8 w 3493"/>
              <a:gd name="T10" fmla="+- 0 790 486"/>
              <a:gd name="T11" fmla="*/ 790 h 304"/>
              <a:gd name="T12" fmla="+- 0 10695 7203"/>
              <a:gd name="T13" fmla="*/ T12 w 3493"/>
              <a:gd name="T14" fmla="+- 0 790 486"/>
              <a:gd name="T15" fmla="*/ 790 h 304"/>
              <a:gd name="T16" fmla="+- 0 10695 7203"/>
              <a:gd name="T17" fmla="*/ T16 w 3493"/>
              <a:gd name="T18" fmla="+- 0 770 486"/>
              <a:gd name="T19" fmla="*/ 770 h 304"/>
              <a:gd name="T20" fmla="+- 0 10695 7203"/>
              <a:gd name="T21" fmla="*/ T20 w 3493"/>
              <a:gd name="T22" fmla="+- 0 486 486"/>
              <a:gd name="T23" fmla="*/ 486 h 304"/>
              <a:gd name="T24" fmla="+- 0 7203 7203"/>
              <a:gd name="T25" fmla="*/ T24 w 3493"/>
              <a:gd name="T26" fmla="+- 0 486 486"/>
              <a:gd name="T27" fmla="*/ 486 h 304"/>
              <a:gd name="T28" fmla="+- 0 7203 7203"/>
              <a:gd name="T29" fmla="*/ T28 w 3493"/>
              <a:gd name="T30" fmla="+- 0 506 486"/>
              <a:gd name="T31" fmla="*/ 506 h 304"/>
              <a:gd name="T32" fmla="+- 0 10695 7203"/>
              <a:gd name="T33" fmla="*/ T32 w 3493"/>
              <a:gd name="T34" fmla="+- 0 506 486"/>
              <a:gd name="T35" fmla="*/ 506 h 304"/>
              <a:gd name="T36" fmla="+- 0 10695 7203"/>
              <a:gd name="T37" fmla="*/ T36 w 3493"/>
              <a:gd name="T38" fmla="+- 0 486 486"/>
              <a:gd name="T39" fmla="*/ 486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4"/>
                </a:moveTo>
                <a:lnTo>
                  <a:pt x="0" y="284"/>
                </a:lnTo>
                <a:lnTo>
                  <a:pt x="0" y="304"/>
                </a:lnTo>
                <a:lnTo>
                  <a:pt x="3492" y="304"/>
                </a:lnTo>
                <a:lnTo>
                  <a:pt x="3492" y="284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30" name="docshape153"/>
          <xdr:cNvSpPr>
            <a:spLocks noChangeArrowheads="1"/>
          </xdr:cNvSpPr>
        </xdr:nvSpPr>
        <xdr:spPr bwMode="auto">
          <a:xfrm>
            <a:off x="6068" y="736"/>
            <a:ext cx="3493" cy="567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Дайчлах хүч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endParaRPr lang="mn-MN" sz="1100">
              <a:effectLst/>
              <a:latin typeface="Calibri" panose="020F0502020204030204" pitchFamily="34" charset="0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Маргаан зөрчилдөөний боломж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 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31" name="docshape154"/>
          <xdr:cNvSpPr>
            <a:spLocks/>
          </xdr:cNvSpPr>
        </xdr:nvSpPr>
        <xdr:spPr bwMode="auto">
          <a:xfrm>
            <a:off x="6068" y="1010"/>
            <a:ext cx="3493" cy="304"/>
          </a:xfrm>
          <a:custGeom>
            <a:avLst/>
            <a:gdLst>
              <a:gd name="T0" fmla="+- 0 10695 7203"/>
              <a:gd name="T1" fmla="*/ T0 w 3493"/>
              <a:gd name="T2" fmla="+- 0 1507 1223"/>
              <a:gd name="T3" fmla="*/ 1507 h 304"/>
              <a:gd name="T4" fmla="+- 0 7203 7203"/>
              <a:gd name="T5" fmla="*/ T4 w 3493"/>
              <a:gd name="T6" fmla="+- 0 1507 1223"/>
              <a:gd name="T7" fmla="*/ 1507 h 304"/>
              <a:gd name="T8" fmla="+- 0 7203 7203"/>
              <a:gd name="T9" fmla="*/ T8 w 3493"/>
              <a:gd name="T10" fmla="+- 0 1527 1223"/>
              <a:gd name="T11" fmla="*/ 1527 h 304"/>
              <a:gd name="T12" fmla="+- 0 10695 7203"/>
              <a:gd name="T13" fmla="*/ T12 w 3493"/>
              <a:gd name="T14" fmla="+- 0 1527 1223"/>
              <a:gd name="T15" fmla="*/ 1527 h 304"/>
              <a:gd name="T16" fmla="+- 0 10695 7203"/>
              <a:gd name="T17" fmla="*/ T16 w 3493"/>
              <a:gd name="T18" fmla="+- 0 1507 1223"/>
              <a:gd name="T19" fmla="*/ 1507 h 304"/>
              <a:gd name="T20" fmla="+- 0 10695 7203"/>
              <a:gd name="T21" fmla="*/ T20 w 3493"/>
              <a:gd name="T22" fmla="+- 0 1223 1223"/>
              <a:gd name="T23" fmla="*/ 1223 h 304"/>
              <a:gd name="T24" fmla="+- 0 7203 7203"/>
              <a:gd name="T25" fmla="*/ T24 w 3493"/>
              <a:gd name="T26" fmla="+- 0 1223 1223"/>
              <a:gd name="T27" fmla="*/ 1223 h 304"/>
              <a:gd name="T28" fmla="+- 0 7203 7203"/>
              <a:gd name="T29" fmla="*/ T28 w 3493"/>
              <a:gd name="T30" fmla="+- 0 1243 1223"/>
              <a:gd name="T31" fmla="*/ 1243 h 304"/>
              <a:gd name="T32" fmla="+- 0 10695 7203"/>
              <a:gd name="T33" fmla="*/ T32 w 3493"/>
              <a:gd name="T34" fmla="+- 0 1243 1223"/>
              <a:gd name="T35" fmla="*/ 1243 h 304"/>
              <a:gd name="T36" fmla="+- 0 10695 7203"/>
              <a:gd name="T37" fmla="*/ T36 w 3493"/>
              <a:gd name="T38" fmla="+- 0 1223 1223"/>
              <a:gd name="T39" fmla="*/ 1223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4"/>
                </a:moveTo>
                <a:lnTo>
                  <a:pt x="0" y="284"/>
                </a:lnTo>
                <a:lnTo>
                  <a:pt x="0" y="304"/>
                </a:lnTo>
                <a:lnTo>
                  <a:pt x="3492" y="304"/>
                </a:lnTo>
                <a:lnTo>
                  <a:pt x="3492" y="284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32" name="docshape155"/>
          <xdr:cNvSpPr>
            <a:spLocks noChangeArrowheads="1"/>
          </xdr:cNvSpPr>
        </xdr:nvSpPr>
        <xdr:spPr bwMode="auto">
          <a:xfrm>
            <a:off x="6068" y="1462"/>
            <a:ext cx="3493" cy="567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Дотоод боломж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Импортлох боломж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33" name="docshape156"/>
          <xdr:cNvSpPr>
            <a:spLocks/>
          </xdr:cNvSpPr>
        </xdr:nvSpPr>
        <xdr:spPr bwMode="auto">
          <a:xfrm>
            <a:off x="6068" y="1736"/>
            <a:ext cx="3493" cy="304"/>
          </a:xfrm>
          <a:custGeom>
            <a:avLst/>
            <a:gdLst>
              <a:gd name="T0" fmla="+- 0 10695 7203"/>
              <a:gd name="T1" fmla="*/ T0 w 3493"/>
              <a:gd name="T2" fmla="+- 0 2233 1949"/>
              <a:gd name="T3" fmla="*/ 2233 h 304"/>
              <a:gd name="T4" fmla="+- 0 7203 7203"/>
              <a:gd name="T5" fmla="*/ T4 w 3493"/>
              <a:gd name="T6" fmla="+- 0 2233 1949"/>
              <a:gd name="T7" fmla="*/ 2233 h 304"/>
              <a:gd name="T8" fmla="+- 0 7203 7203"/>
              <a:gd name="T9" fmla="*/ T8 w 3493"/>
              <a:gd name="T10" fmla="+- 0 2253 1949"/>
              <a:gd name="T11" fmla="*/ 2253 h 304"/>
              <a:gd name="T12" fmla="+- 0 10695 7203"/>
              <a:gd name="T13" fmla="*/ T12 w 3493"/>
              <a:gd name="T14" fmla="+- 0 2253 1949"/>
              <a:gd name="T15" fmla="*/ 2253 h 304"/>
              <a:gd name="T16" fmla="+- 0 10695 7203"/>
              <a:gd name="T17" fmla="*/ T16 w 3493"/>
              <a:gd name="T18" fmla="+- 0 2233 1949"/>
              <a:gd name="T19" fmla="*/ 2233 h 304"/>
              <a:gd name="T20" fmla="+- 0 10695 7203"/>
              <a:gd name="T21" fmla="*/ T20 w 3493"/>
              <a:gd name="T22" fmla="+- 0 1949 1949"/>
              <a:gd name="T23" fmla="*/ 1949 h 304"/>
              <a:gd name="T24" fmla="+- 0 7203 7203"/>
              <a:gd name="T25" fmla="*/ T24 w 3493"/>
              <a:gd name="T26" fmla="+- 0 1949 1949"/>
              <a:gd name="T27" fmla="*/ 1949 h 304"/>
              <a:gd name="T28" fmla="+- 0 7203 7203"/>
              <a:gd name="T29" fmla="*/ T28 w 3493"/>
              <a:gd name="T30" fmla="+- 0 1969 1949"/>
              <a:gd name="T31" fmla="*/ 1969 h 304"/>
              <a:gd name="T32" fmla="+- 0 10695 7203"/>
              <a:gd name="T33" fmla="*/ T32 w 3493"/>
              <a:gd name="T34" fmla="+- 0 1969 1949"/>
              <a:gd name="T35" fmla="*/ 1969 h 304"/>
              <a:gd name="T36" fmla="+- 0 10695 7203"/>
              <a:gd name="T37" fmla="*/ T36 w 3493"/>
              <a:gd name="T38" fmla="+- 0 1949 1949"/>
              <a:gd name="T39" fmla="*/ 1949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4"/>
                </a:moveTo>
                <a:lnTo>
                  <a:pt x="0" y="284"/>
                </a:lnTo>
                <a:lnTo>
                  <a:pt x="0" y="304"/>
                </a:lnTo>
                <a:lnTo>
                  <a:pt x="3492" y="304"/>
                </a:lnTo>
                <a:lnTo>
                  <a:pt x="3492" y="284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34" name="docshape157"/>
          <xdr:cNvSpPr>
            <a:spLocks noChangeArrowheads="1"/>
          </xdr:cNvSpPr>
        </xdr:nvSpPr>
        <xdr:spPr bwMode="auto">
          <a:xfrm>
            <a:off x="6068" y="2262"/>
            <a:ext cx="3493" cy="567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mn-MN" sz="1100">
                <a:effectLst/>
                <a:latin typeface="Calibri" panose="020F0502020204030204" pitchFamily="34" charset="0"/>
                <a:ea typeface="Noto Sans CJK KR DemiLight"/>
                <a:cs typeface="Noto Sans CJK KR DemiLight"/>
              </a:rPr>
              <a:t>Шаардлагатай мэдээллийн боломж</a:t>
            </a:r>
          </a:p>
          <a:p>
            <a:pPr algn="ctr">
              <a:spcAft>
                <a:spcPts val="0"/>
              </a:spcAft>
            </a:pPr>
            <a:endParaRPr lang="mn-MN" sz="1100">
              <a:effectLst/>
              <a:latin typeface="Calibri" panose="020F0502020204030204" pitchFamily="34" charset="0"/>
              <a:ea typeface="Noto Sans CJK KR DemiLight"/>
              <a:cs typeface="Noto Sans CJK KR DemiLight"/>
            </a:endParaRP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mn-MN" sz="1100">
                <a:effectLst/>
                <a:latin typeface="+mn-lt"/>
                <a:ea typeface="+mn-ea"/>
                <a:cs typeface="+mn-cs"/>
              </a:rPr>
              <a:t>Шаардлагатай мэдээллийн боломж</a:t>
            </a:r>
            <a:endParaRPr lang="en-GB">
              <a:effectLst/>
            </a:endParaRPr>
          </a:p>
          <a:p>
            <a:pPr algn="ctr">
              <a:spcAft>
                <a:spcPts val="0"/>
              </a:spcAft>
            </a:pP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35" name="docshape158"/>
          <xdr:cNvSpPr>
            <a:spLocks/>
          </xdr:cNvSpPr>
        </xdr:nvSpPr>
        <xdr:spPr bwMode="auto">
          <a:xfrm>
            <a:off x="6068" y="2535"/>
            <a:ext cx="3493" cy="304"/>
          </a:xfrm>
          <a:custGeom>
            <a:avLst/>
            <a:gdLst>
              <a:gd name="T0" fmla="+- 0 10695 7203"/>
              <a:gd name="T1" fmla="*/ T0 w 3493"/>
              <a:gd name="T2" fmla="+- 0 3032 2748"/>
              <a:gd name="T3" fmla="*/ 3032 h 304"/>
              <a:gd name="T4" fmla="+- 0 7203 7203"/>
              <a:gd name="T5" fmla="*/ T4 w 3493"/>
              <a:gd name="T6" fmla="+- 0 3032 2748"/>
              <a:gd name="T7" fmla="*/ 3032 h 304"/>
              <a:gd name="T8" fmla="+- 0 7203 7203"/>
              <a:gd name="T9" fmla="*/ T8 w 3493"/>
              <a:gd name="T10" fmla="+- 0 3052 2748"/>
              <a:gd name="T11" fmla="*/ 3052 h 304"/>
              <a:gd name="T12" fmla="+- 0 10695 7203"/>
              <a:gd name="T13" fmla="*/ T12 w 3493"/>
              <a:gd name="T14" fmla="+- 0 3052 2748"/>
              <a:gd name="T15" fmla="*/ 3052 h 304"/>
              <a:gd name="T16" fmla="+- 0 10695 7203"/>
              <a:gd name="T17" fmla="*/ T16 w 3493"/>
              <a:gd name="T18" fmla="+- 0 3032 2748"/>
              <a:gd name="T19" fmla="*/ 3032 h 304"/>
              <a:gd name="T20" fmla="+- 0 10695 7203"/>
              <a:gd name="T21" fmla="*/ T20 w 3493"/>
              <a:gd name="T22" fmla="+- 0 2748 2748"/>
              <a:gd name="T23" fmla="*/ 2748 h 304"/>
              <a:gd name="T24" fmla="+- 0 7203 7203"/>
              <a:gd name="T25" fmla="*/ T24 w 3493"/>
              <a:gd name="T26" fmla="+- 0 2748 2748"/>
              <a:gd name="T27" fmla="*/ 2748 h 304"/>
              <a:gd name="T28" fmla="+- 0 7203 7203"/>
              <a:gd name="T29" fmla="*/ T28 w 3493"/>
              <a:gd name="T30" fmla="+- 0 2768 2748"/>
              <a:gd name="T31" fmla="*/ 2768 h 304"/>
              <a:gd name="T32" fmla="+- 0 10695 7203"/>
              <a:gd name="T33" fmla="*/ T32 w 3493"/>
              <a:gd name="T34" fmla="+- 0 2768 2748"/>
              <a:gd name="T35" fmla="*/ 2768 h 304"/>
              <a:gd name="T36" fmla="+- 0 10695 7203"/>
              <a:gd name="T37" fmla="*/ T36 w 3493"/>
              <a:gd name="T38" fmla="+- 0 2748 2748"/>
              <a:gd name="T39" fmla="*/ 2748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4"/>
                </a:moveTo>
                <a:lnTo>
                  <a:pt x="0" y="284"/>
                </a:lnTo>
                <a:lnTo>
                  <a:pt x="0" y="304"/>
                </a:lnTo>
                <a:lnTo>
                  <a:pt x="3492" y="304"/>
                </a:lnTo>
                <a:lnTo>
                  <a:pt x="3492" y="284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36" name="docshape159"/>
          <xdr:cNvSpPr txBox="1">
            <a:spLocks noChangeArrowheads="1"/>
          </xdr:cNvSpPr>
        </xdr:nvSpPr>
        <xdr:spPr bwMode="auto">
          <a:xfrm>
            <a:off x="-1" y="824"/>
            <a:ext cx="1418" cy="1134"/>
          </a:xfrm>
          <a:prstGeom prst="rect">
            <a:avLst/>
          </a:prstGeom>
          <a:solidFill>
            <a:srgbClr val="80A4B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155575">
              <a:spcBef>
                <a:spcPts val="2275"/>
              </a:spcBef>
              <a:spcAft>
                <a:spcPts val="0"/>
              </a:spcAft>
            </a:pPr>
            <a:endParaRPr lang="mn-MN" sz="1000">
              <a:solidFill>
                <a:srgbClr val="231F20"/>
              </a:solidFill>
              <a:effectLst/>
              <a:latin typeface="Arial" panose="020B0604020202020204" pitchFamily="34" charset="0"/>
              <a:ea typeface="Noto Sans CJK KR DemiLight"/>
              <a:cs typeface="Noto Sans CJK KR DemiLight"/>
            </a:endParaRPr>
          </a:p>
          <a:p>
            <a:pPr marL="155575">
              <a:spcBef>
                <a:spcPts val="2275"/>
              </a:spcBef>
              <a:spcAft>
                <a:spcPts val="0"/>
              </a:spcAft>
            </a:pPr>
            <a:r>
              <a:rPr lang="en-US" sz="100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Нөөц</a:t>
            </a:r>
            <a:endParaRPr lang="en-GB" sz="11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</xdr:grpSp>
    <xdr:clientData/>
  </xdr:twoCellAnchor>
  <xdr:twoCellAnchor editAs="oneCell">
    <xdr:from>
      <xdr:col>0</xdr:col>
      <xdr:colOff>314325</xdr:colOff>
      <xdr:row>57</xdr:row>
      <xdr:rowOff>9527</xdr:rowOff>
    </xdr:from>
    <xdr:to>
      <xdr:col>2</xdr:col>
      <xdr:colOff>261155</xdr:colOff>
      <xdr:row>61</xdr:row>
      <xdr:rowOff>57151</xdr:rowOff>
    </xdr:to>
    <xdr:pic>
      <xdr:nvPicPr>
        <xdr:cNvPr id="37" name="Picture 36" descr="https://scontent.fuln2-2.fna.fbcdn.net/v/t1.15752-9/p228x119/241468322_371469387954186_3618538204509046871_n.jpg?_nc_cat=107&amp;ccb=1-5&amp;_nc_sid=aee45a&amp;_nc_ohc=OFS1sugt_PMAX-LMDcx&amp;_nc_ht=scontent.fuln2-2.fna&amp;oh=ea0d2c5724cf714294bfc99c97fa3243&amp;oe=61676B6D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953877"/>
          <a:ext cx="91838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338666</xdr:colOff>
      <xdr:row>6</xdr:row>
      <xdr:rowOff>52540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9016" cy="1195540"/>
        </a:xfrm>
        <a:prstGeom prst="rect">
          <a:avLst/>
        </a:prstGeom>
      </xdr:spPr>
    </xdr:pic>
    <xdr:clientData/>
  </xdr:twoCellAnchor>
  <xdr:twoCellAnchor editAs="oneCell">
    <xdr:from>
      <xdr:col>4</xdr:col>
      <xdr:colOff>540638</xdr:colOff>
      <xdr:row>1</xdr:row>
      <xdr:rowOff>56343</xdr:rowOff>
    </xdr:from>
    <xdr:to>
      <xdr:col>16</xdr:col>
      <xdr:colOff>540638</xdr:colOff>
      <xdr:row>3</xdr:row>
      <xdr:rowOff>89871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812" y="246843"/>
          <a:ext cx="7354956" cy="414528"/>
        </a:xfrm>
        <a:prstGeom prst="rect">
          <a:avLst/>
        </a:prstGeom>
      </xdr:spPr>
    </xdr:pic>
    <xdr:clientData/>
  </xdr:twoCellAnchor>
  <xdr:twoCellAnchor editAs="oneCell">
    <xdr:from>
      <xdr:col>4</xdr:col>
      <xdr:colOff>553283</xdr:colOff>
      <xdr:row>4</xdr:row>
      <xdr:rowOff>1059</xdr:rowOff>
    </xdr:from>
    <xdr:to>
      <xdr:col>8</xdr:col>
      <xdr:colOff>335442</xdr:colOff>
      <xdr:row>5</xdr:row>
      <xdr:rowOff>140495</xdr:rowOff>
    </xdr:to>
    <xdr:pic>
      <xdr:nvPicPr>
        <xdr:cNvPr id="8" name="Picture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457" y="763059"/>
          <a:ext cx="2233811" cy="329936"/>
        </a:xfrm>
        <a:prstGeom prst="rect">
          <a:avLst/>
        </a:prstGeom>
      </xdr:spPr>
    </xdr:pic>
    <xdr:clientData/>
  </xdr:twoCellAnchor>
  <xdr:twoCellAnchor editAs="oneCell">
    <xdr:from>
      <xdr:col>8</xdr:col>
      <xdr:colOff>530088</xdr:colOff>
      <xdr:row>4</xdr:row>
      <xdr:rowOff>1</xdr:rowOff>
    </xdr:from>
    <xdr:to>
      <xdr:col>12</xdr:col>
      <xdr:colOff>298883</xdr:colOff>
      <xdr:row>5</xdr:row>
      <xdr:rowOff>136625</xdr:rowOff>
    </xdr:to>
    <xdr:pic>
      <xdr:nvPicPr>
        <xdr:cNvPr id="12" name="Pictur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914" y="762001"/>
          <a:ext cx="2220447" cy="327124"/>
        </a:xfrm>
        <a:prstGeom prst="rect">
          <a:avLst/>
        </a:prstGeom>
      </xdr:spPr>
    </xdr:pic>
    <xdr:clientData/>
  </xdr:twoCellAnchor>
  <xdr:twoCellAnchor editAs="oneCell">
    <xdr:from>
      <xdr:col>12</xdr:col>
      <xdr:colOff>480396</xdr:colOff>
      <xdr:row>3</xdr:row>
      <xdr:rowOff>182217</xdr:rowOff>
    </xdr:from>
    <xdr:to>
      <xdr:col>16</xdr:col>
      <xdr:colOff>250989</xdr:colOff>
      <xdr:row>5</xdr:row>
      <xdr:rowOff>131833</xdr:rowOff>
    </xdr:to>
    <xdr:pic>
      <xdr:nvPicPr>
        <xdr:cNvPr id="13" name="Picture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6874" y="753717"/>
          <a:ext cx="2222245" cy="330616"/>
        </a:xfrm>
        <a:prstGeom prst="rect">
          <a:avLst/>
        </a:prstGeom>
      </xdr:spPr>
    </xdr:pic>
    <xdr:clientData/>
  </xdr:twoCellAnchor>
  <xdr:twoCellAnchor editAs="oneCell">
    <xdr:from>
      <xdr:col>17</xdr:col>
      <xdr:colOff>552350</xdr:colOff>
      <xdr:row>0</xdr:row>
      <xdr:rowOff>99391</xdr:rowOff>
    </xdr:from>
    <xdr:to>
      <xdr:col>21</xdr:col>
      <xdr:colOff>289003</xdr:colOff>
      <xdr:row>5</xdr:row>
      <xdr:rowOff>135005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5038" y="99391"/>
          <a:ext cx="2165528" cy="9881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57150</xdr:rowOff>
        </xdr:from>
        <xdr:to>
          <xdr:col>18</xdr:col>
          <xdr:colOff>590550</xdr:colOff>
          <xdr:row>16</xdr:row>
          <xdr:rowOff>142875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7620</xdr:colOff>
      <xdr:row>19</xdr:row>
      <xdr:rowOff>22860</xdr:rowOff>
    </xdr:from>
    <xdr:to>
      <xdr:col>13</xdr:col>
      <xdr:colOff>396240</xdr:colOff>
      <xdr:row>30</xdr:row>
      <xdr:rowOff>0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xdr:twoCellAnchor editAs="oneCell">
    <xdr:from>
      <xdr:col>0</xdr:col>
      <xdr:colOff>133350</xdr:colOff>
      <xdr:row>41</xdr:row>
      <xdr:rowOff>57151</xdr:rowOff>
    </xdr:from>
    <xdr:to>
      <xdr:col>1</xdr:col>
      <xdr:colOff>522303</xdr:colOff>
      <xdr:row>45</xdr:row>
      <xdr:rowOff>57151</xdr:rowOff>
    </xdr:to>
    <xdr:pic>
      <xdr:nvPicPr>
        <xdr:cNvPr id="17" name="Picture 16" descr="https://scontent.fuln2-2.fna.fbcdn.net/v/t1.15752-9/s206x206/241359095_836142953619970_8721139610014966311_n.jpg?_nc_cat=102&amp;ccb=1-5&amp;_nc_sid=aee45a&amp;_nc_ohc=SeCcwGdKI3wAX8aZV73&amp;_nc_ht=scontent.fuln2-2.fna&amp;oh=130d29194004bd88ced31ef7bca0a476&amp;oe=6167588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867651"/>
          <a:ext cx="750903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142875</xdr:colOff>
      <xdr:row>31</xdr:row>
      <xdr:rowOff>85725</xdr:rowOff>
    </xdr:from>
    <xdr:ext cx="7629525" cy="800476"/>
    <xdr:sp macro="" textlink="">
      <xdr:nvSpPr>
        <xdr:cNvPr id="2" name="TextBox 1"/>
        <xdr:cNvSpPr txBox="1"/>
      </xdr:nvSpPr>
      <xdr:spPr>
        <a:xfrm>
          <a:off x="1114425" y="5991225"/>
          <a:ext cx="7629525" cy="8004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mn-MN" sz="12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Институцийн</a:t>
          </a:r>
          <a:r>
            <a:rPr lang="mn-MN" sz="12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хүрээ </a:t>
          </a:r>
        </a:p>
        <a:p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Орон нутагт сайн туршлагыг сонгон хэрэгжүүлэхдээ та одоо үйлчилж буй хууль тогтоомж, түүний үйлчлэл, агентлагын гаднаас тусламж дэмжлэг </a:t>
          </a:r>
        </a:p>
        <a:p>
          <a:r>
            <a:rPr lang="mn-MN" sz="1200" baseline="0">
              <a:latin typeface="Arial" panose="020B0604020202020204" pitchFamily="34" charset="0"/>
              <a:cs typeface="Arial" panose="020B0604020202020204" pitchFamily="34" charset="0"/>
            </a:rPr>
            <a:t>авч чадах эсэх зэргийг үнэлж дүгнэх хэрэгтэй. Илүү тодорхой дараах асуултуудыг авч үзээрэй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338666</xdr:colOff>
      <xdr:row>6</xdr:row>
      <xdr:rowOff>52540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9016" cy="1195540"/>
        </a:xfrm>
        <a:prstGeom prst="rect">
          <a:avLst/>
        </a:prstGeom>
      </xdr:spPr>
    </xdr:pic>
    <xdr:clientData/>
  </xdr:twoCellAnchor>
  <xdr:twoCellAnchor editAs="oneCell">
    <xdr:from>
      <xdr:col>4</xdr:col>
      <xdr:colOff>557204</xdr:colOff>
      <xdr:row>1</xdr:row>
      <xdr:rowOff>56343</xdr:rowOff>
    </xdr:from>
    <xdr:to>
      <xdr:col>16</xdr:col>
      <xdr:colOff>557204</xdr:colOff>
      <xdr:row>3</xdr:row>
      <xdr:rowOff>89871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0378" y="246843"/>
          <a:ext cx="7354956" cy="414528"/>
        </a:xfrm>
        <a:prstGeom prst="rect">
          <a:avLst/>
        </a:prstGeom>
      </xdr:spPr>
    </xdr:pic>
    <xdr:clientData/>
  </xdr:twoCellAnchor>
  <xdr:twoCellAnchor editAs="oneCell">
    <xdr:from>
      <xdr:col>4</xdr:col>
      <xdr:colOff>561559</xdr:colOff>
      <xdr:row>4</xdr:row>
      <xdr:rowOff>1059</xdr:rowOff>
    </xdr:from>
    <xdr:to>
      <xdr:col>8</xdr:col>
      <xdr:colOff>343718</xdr:colOff>
      <xdr:row>5</xdr:row>
      <xdr:rowOff>140495</xdr:rowOff>
    </xdr:to>
    <xdr:pic>
      <xdr:nvPicPr>
        <xdr:cNvPr id="8" name="Picture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4733" y="763059"/>
          <a:ext cx="2233811" cy="329936"/>
        </a:xfrm>
        <a:prstGeom prst="rect">
          <a:avLst/>
        </a:prstGeom>
      </xdr:spPr>
    </xdr:pic>
    <xdr:clientData/>
  </xdr:twoCellAnchor>
  <xdr:twoCellAnchor editAs="oneCell">
    <xdr:from>
      <xdr:col>8</xdr:col>
      <xdr:colOff>496953</xdr:colOff>
      <xdr:row>4</xdr:row>
      <xdr:rowOff>8283</xdr:rowOff>
    </xdr:from>
    <xdr:to>
      <xdr:col>12</xdr:col>
      <xdr:colOff>265748</xdr:colOff>
      <xdr:row>5</xdr:row>
      <xdr:rowOff>144907</xdr:rowOff>
    </xdr:to>
    <xdr:pic>
      <xdr:nvPicPr>
        <xdr:cNvPr id="12" name="Pictur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779" y="770283"/>
          <a:ext cx="2220447" cy="327124"/>
        </a:xfrm>
        <a:prstGeom prst="rect">
          <a:avLst/>
        </a:prstGeom>
      </xdr:spPr>
    </xdr:pic>
    <xdr:clientData/>
  </xdr:twoCellAnchor>
  <xdr:twoCellAnchor editAs="oneCell">
    <xdr:from>
      <xdr:col>12</xdr:col>
      <xdr:colOff>430694</xdr:colOff>
      <xdr:row>4</xdr:row>
      <xdr:rowOff>0</xdr:rowOff>
    </xdr:from>
    <xdr:to>
      <xdr:col>16</xdr:col>
      <xdr:colOff>201287</xdr:colOff>
      <xdr:row>5</xdr:row>
      <xdr:rowOff>140116</xdr:rowOff>
    </xdr:to>
    <xdr:pic>
      <xdr:nvPicPr>
        <xdr:cNvPr id="13" name="Picture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172" y="762000"/>
          <a:ext cx="2222245" cy="330616"/>
        </a:xfrm>
        <a:prstGeom prst="rect">
          <a:avLst/>
        </a:prstGeom>
      </xdr:spPr>
    </xdr:pic>
    <xdr:clientData/>
  </xdr:twoCellAnchor>
  <xdr:twoCellAnchor editAs="oneCell">
    <xdr:from>
      <xdr:col>17</xdr:col>
      <xdr:colOff>493336</xdr:colOff>
      <xdr:row>0</xdr:row>
      <xdr:rowOff>91108</xdr:rowOff>
    </xdr:from>
    <xdr:to>
      <xdr:col>21</xdr:col>
      <xdr:colOff>235684</xdr:colOff>
      <xdr:row>5</xdr:row>
      <xdr:rowOff>126722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6024" y="91108"/>
          <a:ext cx="2171223" cy="9881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57150</xdr:rowOff>
        </xdr:from>
        <xdr:to>
          <xdr:col>19</xdr:col>
          <xdr:colOff>104775</xdr:colOff>
          <xdr:row>16</xdr:row>
          <xdr:rowOff>161925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541020</xdr:colOff>
      <xdr:row>21</xdr:row>
      <xdr:rowOff>68580</xdr:rowOff>
    </xdr:from>
    <xdr:to>
      <xdr:col>13</xdr:col>
      <xdr:colOff>380784</xdr:colOff>
      <xdr:row>32</xdr:row>
      <xdr:rowOff>171646</xdr:rowOff>
    </xdr:to>
    <xdr:grpSp>
      <xdr:nvGrpSpPr>
        <xdr:cNvPr id="15" name="docshapegroup165"/>
        <xdr:cNvGrpSpPr>
          <a:grpSpLocks/>
        </xdr:cNvGrpSpPr>
      </xdr:nvGrpSpPr>
      <xdr:grpSpPr bwMode="auto">
        <a:xfrm>
          <a:off x="2122170" y="4069080"/>
          <a:ext cx="5935764" cy="2198566"/>
          <a:chOff x="0" y="0"/>
          <a:chExt cx="10089" cy="2517"/>
        </a:xfrm>
      </xdr:grpSpPr>
      <xdr:sp macro="" textlink="">
        <xdr:nvSpPr>
          <xdr:cNvPr id="16" name="docshape166"/>
          <xdr:cNvSpPr>
            <a:spLocks/>
          </xdr:cNvSpPr>
        </xdr:nvSpPr>
        <xdr:spPr bwMode="auto">
          <a:xfrm>
            <a:off x="5397" y="279"/>
            <a:ext cx="672" cy="1480"/>
          </a:xfrm>
          <a:custGeom>
            <a:avLst/>
            <a:gdLst>
              <a:gd name="T0" fmla="+- 0 5397 5397"/>
              <a:gd name="T1" fmla="*/ T0 w 672"/>
              <a:gd name="T2" fmla="+- 0 1759 279"/>
              <a:gd name="T3" fmla="*/ 1759 h 1480"/>
              <a:gd name="T4" fmla="+- 0 6069 5397"/>
              <a:gd name="T5" fmla="*/ T4 w 672"/>
              <a:gd name="T6" fmla="+- 0 1759 279"/>
              <a:gd name="T7" fmla="*/ 1759 h 1480"/>
              <a:gd name="T8" fmla="+- 0 5397 5397"/>
              <a:gd name="T9" fmla="*/ T8 w 672"/>
              <a:gd name="T10" fmla="+- 0 1050 279"/>
              <a:gd name="T11" fmla="*/ 1050 h 1480"/>
              <a:gd name="T12" fmla="+- 0 6069 5397"/>
              <a:gd name="T13" fmla="*/ T12 w 672"/>
              <a:gd name="T14" fmla="+- 0 1050 279"/>
              <a:gd name="T15" fmla="*/ 1050 h 1480"/>
              <a:gd name="T16" fmla="+- 0 5397 5397"/>
              <a:gd name="T17" fmla="*/ T16 w 672"/>
              <a:gd name="T18" fmla="+- 0 279 279"/>
              <a:gd name="T19" fmla="*/ 279 h 1480"/>
              <a:gd name="T20" fmla="+- 0 6069 5397"/>
              <a:gd name="T21" fmla="*/ T20 w 672"/>
              <a:gd name="T22" fmla="+- 0 279 279"/>
              <a:gd name="T23" fmla="*/ 279 h 1480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</a:cxnLst>
            <a:rect l="0" t="0" r="r" b="b"/>
            <a:pathLst>
              <a:path w="672" h="1480">
                <a:moveTo>
                  <a:pt x="0" y="1480"/>
                </a:moveTo>
                <a:lnTo>
                  <a:pt x="672" y="1480"/>
                </a:lnTo>
                <a:moveTo>
                  <a:pt x="0" y="771"/>
                </a:moveTo>
                <a:lnTo>
                  <a:pt x="672" y="771"/>
                </a:lnTo>
                <a:moveTo>
                  <a:pt x="0" y="0"/>
                </a:moveTo>
                <a:lnTo>
                  <a:pt x="672" y="0"/>
                </a:lnTo>
              </a:path>
            </a:pathLst>
          </a:cu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cxnSp macro="">
        <xdr:nvCxnSpPr>
          <xdr:cNvPr id="17" name="Line 23"/>
          <xdr:cNvCxnSpPr>
            <a:cxnSpLocks noChangeShapeType="1"/>
          </xdr:cNvCxnSpPr>
        </xdr:nvCxnSpPr>
        <xdr:spPr bwMode="auto">
          <a:xfrm>
            <a:off x="1406" y="1038"/>
            <a:ext cx="1212" cy="0"/>
          </a:xfrm>
          <a:prstGeom prst="line">
            <a:avLst/>
          </a:pr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" name="docshape167"/>
          <xdr:cNvSpPr>
            <a:spLocks/>
          </xdr:cNvSpPr>
        </xdr:nvSpPr>
        <xdr:spPr bwMode="auto">
          <a:xfrm>
            <a:off x="1893" y="290"/>
            <a:ext cx="743" cy="1469"/>
          </a:xfrm>
          <a:custGeom>
            <a:avLst/>
            <a:gdLst>
              <a:gd name="T0" fmla="+- 0 2608 1894"/>
              <a:gd name="T1" fmla="*/ T0 w 743"/>
              <a:gd name="T2" fmla="+- 0 291 291"/>
              <a:gd name="T3" fmla="*/ 291 h 1469"/>
              <a:gd name="T4" fmla="+- 0 1894 1894"/>
              <a:gd name="T5" fmla="*/ T4 w 743"/>
              <a:gd name="T6" fmla="+- 0 291 291"/>
              <a:gd name="T7" fmla="*/ 291 h 1469"/>
              <a:gd name="T8" fmla="+- 0 1894 1894"/>
              <a:gd name="T9" fmla="*/ T8 w 743"/>
              <a:gd name="T10" fmla="+- 0 1759 291"/>
              <a:gd name="T11" fmla="*/ 1759 h 1469"/>
              <a:gd name="T12" fmla="+- 0 2636 1894"/>
              <a:gd name="T13" fmla="*/ T12 w 743"/>
              <a:gd name="T14" fmla="+- 0 1759 291"/>
              <a:gd name="T15" fmla="*/ 1759 h 1469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</a:cxnLst>
            <a:rect l="0" t="0" r="r" b="b"/>
            <a:pathLst>
              <a:path w="743" h="1469">
                <a:moveTo>
                  <a:pt x="714" y="0"/>
                </a:moveTo>
                <a:lnTo>
                  <a:pt x="0" y="0"/>
                </a:lnTo>
                <a:lnTo>
                  <a:pt x="0" y="1468"/>
                </a:lnTo>
                <a:lnTo>
                  <a:pt x="742" y="1468"/>
                </a:lnTo>
              </a:path>
            </a:pathLst>
          </a:custGeom>
          <a:noFill/>
          <a:ln w="12700">
            <a:solidFill>
              <a:srgbClr val="A1B9CB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9" name="docshape168"/>
          <xdr:cNvSpPr>
            <a:spLocks/>
          </xdr:cNvSpPr>
        </xdr:nvSpPr>
        <xdr:spPr bwMode="auto">
          <a:xfrm>
            <a:off x="2607" y="142"/>
            <a:ext cx="2812" cy="1755"/>
          </a:xfrm>
          <a:custGeom>
            <a:avLst/>
            <a:gdLst>
              <a:gd name="T0" fmla="+- 0 5419 2608"/>
              <a:gd name="T1" fmla="*/ T0 w 2812"/>
              <a:gd name="T2" fmla="+- 0 1616 142"/>
              <a:gd name="T3" fmla="*/ 1616 h 1755"/>
              <a:gd name="T4" fmla="+- 0 2608 2608"/>
              <a:gd name="T5" fmla="*/ T4 w 2812"/>
              <a:gd name="T6" fmla="+- 0 1616 142"/>
              <a:gd name="T7" fmla="*/ 1616 h 1755"/>
              <a:gd name="T8" fmla="+- 0 2608 2608"/>
              <a:gd name="T9" fmla="*/ T8 w 2812"/>
              <a:gd name="T10" fmla="+- 0 1896 142"/>
              <a:gd name="T11" fmla="*/ 1896 h 1755"/>
              <a:gd name="T12" fmla="+- 0 5419 2608"/>
              <a:gd name="T13" fmla="*/ T12 w 2812"/>
              <a:gd name="T14" fmla="+- 0 1896 142"/>
              <a:gd name="T15" fmla="*/ 1896 h 1755"/>
              <a:gd name="T16" fmla="+- 0 5419 2608"/>
              <a:gd name="T17" fmla="*/ T16 w 2812"/>
              <a:gd name="T18" fmla="+- 0 1616 142"/>
              <a:gd name="T19" fmla="*/ 1616 h 1755"/>
              <a:gd name="T20" fmla="+- 0 5419 2608"/>
              <a:gd name="T21" fmla="*/ T20 w 2812"/>
              <a:gd name="T22" fmla="+- 0 908 142"/>
              <a:gd name="T23" fmla="*/ 908 h 1755"/>
              <a:gd name="T24" fmla="+- 0 2608 2608"/>
              <a:gd name="T25" fmla="*/ T24 w 2812"/>
              <a:gd name="T26" fmla="+- 0 908 142"/>
              <a:gd name="T27" fmla="*/ 908 h 1755"/>
              <a:gd name="T28" fmla="+- 0 2608 2608"/>
              <a:gd name="T29" fmla="*/ T28 w 2812"/>
              <a:gd name="T30" fmla="+- 0 1188 142"/>
              <a:gd name="T31" fmla="*/ 1188 h 1755"/>
              <a:gd name="T32" fmla="+- 0 5419 2608"/>
              <a:gd name="T33" fmla="*/ T32 w 2812"/>
              <a:gd name="T34" fmla="+- 0 1188 142"/>
              <a:gd name="T35" fmla="*/ 1188 h 1755"/>
              <a:gd name="T36" fmla="+- 0 5419 2608"/>
              <a:gd name="T37" fmla="*/ T36 w 2812"/>
              <a:gd name="T38" fmla="+- 0 908 142"/>
              <a:gd name="T39" fmla="*/ 908 h 1755"/>
              <a:gd name="T40" fmla="+- 0 5419 2608"/>
              <a:gd name="T41" fmla="*/ T40 w 2812"/>
              <a:gd name="T42" fmla="+- 0 142 142"/>
              <a:gd name="T43" fmla="*/ 142 h 1755"/>
              <a:gd name="T44" fmla="+- 0 2608 2608"/>
              <a:gd name="T45" fmla="*/ T44 w 2812"/>
              <a:gd name="T46" fmla="+- 0 142 142"/>
              <a:gd name="T47" fmla="*/ 142 h 1755"/>
              <a:gd name="T48" fmla="+- 0 2608 2608"/>
              <a:gd name="T49" fmla="*/ T48 w 2812"/>
              <a:gd name="T50" fmla="+- 0 422 142"/>
              <a:gd name="T51" fmla="*/ 422 h 1755"/>
              <a:gd name="T52" fmla="+- 0 5419 2608"/>
              <a:gd name="T53" fmla="*/ T52 w 2812"/>
              <a:gd name="T54" fmla="+- 0 422 142"/>
              <a:gd name="T55" fmla="*/ 422 h 1755"/>
              <a:gd name="T56" fmla="+- 0 5419 2608"/>
              <a:gd name="T57" fmla="*/ T56 w 2812"/>
              <a:gd name="T58" fmla="+- 0 142 142"/>
              <a:gd name="T59" fmla="*/ 142 h 1755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</a:cxnLst>
            <a:rect l="0" t="0" r="r" b="b"/>
            <a:pathLst>
              <a:path w="2812" h="1755">
                <a:moveTo>
                  <a:pt x="2811" y="1474"/>
                </a:moveTo>
                <a:lnTo>
                  <a:pt x="0" y="1474"/>
                </a:lnTo>
                <a:lnTo>
                  <a:pt x="0" y="1754"/>
                </a:lnTo>
                <a:lnTo>
                  <a:pt x="2811" y="1754"/>
                </a:lnTo>
                <a:lnTo>
                  <a:pt x="2811" y="1474"/>
                </a:lnTo>
                <a:close/>
                <a:moveTo>
                  <a:pt x="2811" y="766"/>
                </a:moveTo>
                <a:lnTo>
                  <a:pt x="0" y="766"/>
                </a:lnTo>
                <a:lnTo>
                  <a:pt x="0" y="1046"/>
                </a:lnTo>
                <a:lnTo>
                  <a:pt x="2811" y="1046"/>
                </a:lnTo>
                <a:lnTo>
                  <a:pt x="2811" y="766"/>
                </a:lnTo>
                <a:close/>
                <a:moveTo>
                  <a:pt x="2811" y="0"/>
                </a:moveTo>
                <a:lnTo>
                  <a:pt x="0" y="0"/>
                </a:lnTo>
                <a:lnTo>
                  <a:pt x="0" y="280"/>
                </a:lnTo>
                <a:lnTo>
                  <a:pt x="2811" y="280"/>
                </a:lnTo>
                <a:lnTo>
                  <a:pt x="2811" y="0"/>
                </a:lnTo>
                <a:close/>
              </a:path>
            </a:pathLst>
          </a:custGeom>
          <a:solidFill>
            <a:srgbClr val="A1B9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0" name="docshape169"/>
          <xdr:cNvSpPr>
            <a:spLocks noChangeArrowheads="1"/>
          </xdr:cNvSpPr>
        </xdr:nvSpPr>
        <xdr:spPr bwMode="auto">
          <a:xfrm>
            <a:off x="6068" y="768"/>
            <a:ext cx="3493" cy="567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1" name="docshape170"/>
          <xdr:cNvSpPr>
            <a:spLocks/>
          </xdr:cNvSpPr>
        </xdr:nvSpPr>
        <xdr:spPr bwMode="auto">
          <a:xfrm>
            <a:off x="6068" y="1041"/>
            <a:ext cx="3493" cy="304"/>
          </a:xfrm>
          <a:custGeom>
            <a:avLst/>
            <a:gdLst>
              <a:gd name="T0" fmla="+- 0 9561 6069"/>
              <a:gd name="T1" fmla="*/ T0 w 3493"/>
              <a:gd name="T2" fmla="+- 0 1325 1042"/>
              <a:gd name="T3" fmla="*/ 1325 h 304"/>
              <a:gd name="T4" fmla="+- 0 6069 6069"/>
              <a:gd name="T5" fmla="*/ T4 w 3493"/>
              <a:gd name="T6" fmla="+- 0 1325 1042"/>
              <a:gd name="T7" fmla="*/ 1325 h 304"/>
              <a:gd name="T8" fmla="+- 0 6069 6069"/>
              <a:gd name="T9" fmla="*/ T8 w 3493"/>
              <a:gd name="T10" fmla="+- 0 1345 1042"/>
              <a:gd name="T11" fmla="*/ 1345 h 304"/>
              <a:gd name="T12" fmla="+- 0 9561 6069"/>
              <a:gd name="T13" fmla="*/ T12 w 3493"/>
              <a:gd name="T14" fmla="+- 0 1345 1042"/>
              <a:gd name="T15" fmla="*/ 1345 h 304"/>
              <a:gd name="T16" fmla="+- 0 9561 6069"/>
              <a:gd name="T17" fmla="*/ T16 w 3493"/>
              <a:gd name="T18" fmla="+- 0 1325 1042"/>
              <a:gd name="T19" fmla="*/ 1325 h 304"/>
              <a:gd name="T20" fmla="+- 0 9561 6069"/>
              <a:gd name="T21" fmla="*/ T20 w 3493"/>
              <a:gd name="T22" fmla="+- 0 1042 1042"/>
              <a:gd name="T23" fmla="*/ 1042 h 304"/>
              <a:gd name="T24" fmla="+- 0 6069 6069"/>
              <a:gd name="T25" fmla="*/ T24 w 3493"/>
              <a:gd name="T26" fmla="+- 0 1042 1042"/>
              <a:gd name="T27" fmla="*/ 1042 h 304"/>
              <a:gd name="T28" fmla="+- 0 6069 6069"/>
              <a:gd name="T29" fmla="*/ T28 w 3493"/>
              <a:gd name="T30" fmla="+- 0 1062 1042"/>
              <a:gd name="T31" fmla="*/ 1062 h 304"/>
              <a:gd name="T32" fmla="+- 0 9561 6069"/>
              <a:gd name="T33" fmla="*/ T32 w 3493"/>
              <a:gd name="T34" fmla="+- 0 1062 1042"/>
              <a:gd name="T35" fmla="*/ 1062 h 304"/>
              <a:gd name="T36" fmla="+- 0 9561 6069"/>
              <a:gd name="T37" fmla="*/ T36 w 3493"/>
              <a:gd name="T38" fmla="+- 0 1042 1042"/>
              <a:gd name="T39" fmla="*/ 1042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3"/>
                </a:moveTo>
                <a:lnTo>
                  <a:pt x="0" y="283"/>
                </a:lnTo>
                <a:lnTo>
                  <a:pt x="0" y="303"/>
                </a:lnTo>
                <a:lnTo>
                  <a:pt x="3492" y="303"/>
                </a:lnTo>
                <a:lnTo>
                  <a:pt x="3492" y="283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2" name="docshape171"/>
          <xdr:cNvSpPr>
            <a:spLocks noChangeArrowheads="1"/>
          </xdr:cNvSpPr>
        </xdr:nvSpPr>
        <xdr:spPr bwMode="auto">
          <a:xfrm>
            <a:off x="6068" y="1474"/>
            <a:ext cx="3493" cy="567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3" name="docshape172"/>
          <xdr:cNvSpPr>
            <a:spLocks/>
          </xdr:cNvSpPr>
        </xdr:nvSpPr>
        <xdr:spPr bwMode="auto">
          <a:xfrm>
            <a:off x="6068" y="1748"/>
            <a:ext cx="3493" cy="304"/>
          </a:xfrm>
          <a:custGeom>
            <a:avLst/>
            <a:gdLst>
              <a:gd name="T0" fmla="+- 0 9561 6069"/>
              <a:gd name="T1" fmla="*/ T0 w 3493"/>
              <a:gd name="T2" fmla="+- 0 2032 1748"/>
              <a:gd name="T3" fmla="*/ 2032 h 304"/>
              <a:gd name="T4" fmla="+- 0 6069 6069"/>
              <a:gd name="T5" fmla="*/ T4 w 3493"/>
              <a:gd name="T6" fmla="+- 0 2032 1748"/>
              <a:gd name="T7" fmla="*/ 2032 h 304"/>
              <a:gd name="T8" fmla="+- 0 6069 6069"/>
              <a:gd name="T9" fmla="*/ T8 w 3493"/>
              <a:gd name="T10" fmla="+- 0 2052 1748"/>
              <a:gd name="T11" fmla="*/ 2052 h 304"/>
              <a:gd name="T12" fmla="+- 0 9561 6069"/>
              <a:gd name="T13" fmla="*/ T12 w 3493"/>
              <a:gd name="T14" fmla="+- 0 2052 1748"/>
              <a:gd name="T15" fmla="*/ 2052 h 304"/>
              <a:gd name="T16" fmla="+- 0 9561 6069"/>
              <a:gd name="T17" fmla="*/ T16 w 3493"/>
              <a:gd name="T18" fmla="+- 0 2032 1748"/>
              <a:gd name="T19" fmla="*/ 2032 h 304"/>
              <a:gd name="T20" fmla="+- 0 9561 6069"/>
              <a:gd name="T21" fmla="*/ T20 w 3493"/>
              <a:gd name="T22" fmla="+- 0 1748 1748"/>
              <a:gd name="T23" fmla="*/ 1748 h 304"/>
              <a:gd name="T24" fmla="+- 0 6069 6069"/>
              <a:gd name="T25" fmla="*/ T24 w 3493"/>
              <a:gd name="T26" fmla="+- 0 1748 1748"/>
              <a:gd name="T27" fmla="*/ 1748 h 304"/>
              <a:gd name="T28" fmla="+- 0 6069 6069"/>
              <a:gd name="T29" fmla="*/ T28 w 3493"/>
              <a:gd name="T30" fmla="+- 0 1768 1748"/>
              <a:gd name="T31" fmla="*/ 1768 h 304"/>
              <a:gd name="T32" fmla="+- 0 9561 6069"/>
              <a:gd name="T33" fmla="*/ T32 w 3493"/>
              <a:gd name="T34" fmla="+- 0 1768 1748"/>
              <a:gd name="T35" fmla="*/ 1768 h 304"/>
              <a:gd name="T36" fmla="+- 0 9561 6069"/>
              <a:gd name="T37" fmla="*/ T36 w 3493"/>
              <a:gd name="T38" fmla="+- 0 1748 1748"/>
              <a:gd name="T39" fmla="*/ 1748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4"/>
                </a:moveTo>
                <a:lnTo>
                  <a:pt x="0" y="284"/>
                </a:lnTo>
                <a:lnTo>
                  <a:pt x="0" y="304"/>
                </a:lnTo>
                <a:lnTo>
                  <a:pt x="3492" y="304"/>
                </a:lnTo>
                <a:lnTo>
                  <a:pt x="3492" y="284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4" name="docshape173"/>
          <xdr:cNvSpPr>
            <a:spLocks noChangeArrowheads="1"/>
          </xdr:cNvSpPr>
        </xdr:nvSpPr>
        <xdr:spPr bwMode="auto">
          <a:xfrm>
            <a:off x="6068" y="0"/>
            <a:ext cx="3493" cy="567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5" name="docshape174"/>
          <xdr:cNvSpPr>
            <a:spLocks/>
          </xdr:cNvSpPr>
        </xdr:nvSpPr>
        <xdr:spPr bwMode="auto">
          <a:xfrm>
            <a:off x="6068" y="273"/>
            <a:ext cx="3493" cy="304"/>
          </a:xfrm>
          <a:custGeom>
            <a:avLst/>
            <a:gdLst>
              <a:gd name="T0" fmla="+- 0 9561 6069"/>
              <a:gd name="T1" fmla="*/ T0 w 3493"/>
              <a:gd name="T2" fmla="+- 0 557 273"/>
              <a:gd name="T3" fmla="*/ 557 h 304"/>
              <a:gd name="T4" fmla="+- 0 6069 6069"/>
              <a:gd name="T5" fmla="*/ T4 w 3493"/>
              <a:gd name="T6" fmla="+- 0 557 273"/>
              <a:gd name="T7" fmla="*/ 557 h 304"/>
              <a:gd name="T8" fmla="+- 0 6069 6069"/>
              <a:gd name="T9" fmla="*/ T8 w 3493"/>
              <a:gd name="T10" fmla="+- 0 577 273"/>
              <a:gd name="T11" fmla="*/ 577 h 304"/>
              <a:gd name="T12" fmla="+- 0 9561 6069"/>
              <a:gd name="T13" fmla="*/ T12 w 3493"/>
              <a:gd name="T14" fmla="+- 0 577 273"/>
              <a:gd name="T15" fmla="*/ 577 h 304"/>
              <a:gd name="T16" fmla="+- 0 9561 6069"/>
              <a:gd name="T17" fmla="*/ T16 w 3493"/>
              <a:gd name="T18" fmla="+- 0 557 273"/>
              <a:gd name="T19" fmla="*/ 557 h 304"/>
              <a:gd name="T20" fmla="+- 0 9561 6069"/>
              <a:gd name="T21" fmla="*/ T20 w 3493"/>
              <a:gd name="T22" fmla="+- 0 273 273"/>
              <a:gd name="T23" fmla="*/ 273 h 304"/>
              <a:gd name="T24" fmla="+- 0 6069 6069"/>
              <a:gd name="T25" fmla="*/ T24 w 3493"/>
              <a:gd name="T26" fmla="+- 0 273 273"/>
              <a:gd name="T27" fmla="*/ 273 h 304"/>
              <a:gd name="T28" fmla="+- 0 6069 6069"/>
              <a:gd name="T29" fmla="*/ T28 w 3493"/>
              <a:gd name="T30" fmla="+- 0 293 273"/>
              <a:gd name="T31" fmla="*/ 293 h 304"/>
              <a:gd name="T32" fmla="+- 0 9561 6069"/>
              <a:gd name="T33" fmla="*/ T32 w 3493"/>
              <a:gd name="T34" fmla="+- 0 293 273"/>
              <a:gd name="T35" fmla="*/ 293 h 304"/>
              <a:gd name="T36" fmla="+- 0 9561 6069"/>
              <a:gd name="T37" fmla="*/ T36 w 3493"/>
              <a:gd name="T38" fmla="+- 0 273 273"/>
              <a:gd name="T39" fmla="*/ 273 h 304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</a:cxnLst>
            <a:rect l="0" t="0" r="r" b="b"/>
            <a:pathLst>
              <a:path w="3493" h="304">
                <a:moveTo>
                  <a:pt x="3492" y="284"/>
                </a:moveTo>
                <a:lnTo>
                  <a:pt x="0" y="284"/>
                </a:lnTo>
                <a:lnTo>
                  <a:pt x="0" y="304"/>
                </a:lnTo>
                <a:lnTo>
                  <a:pt x="3492" y="304"/>
                </a:lnTo>
                <a:lnTo>
                  <a:pt x="3492" y="284"/>
                </a:lnTo>
                <a:close/>
                <a:moveTo>
                  <a:pt x="3492" y="0"/>
                </a:moveTo>
                <a:lnTo>
                  <a:pt x="0" y="0"/>
                </a:lnTo>
                <a:lnTo>
                  <a:pt x="0" y="20"/>
                </a:lnTo>
                <a:lnTo>
                  <a:pt x="3492" y="20"/>
                </a:lnTo>
                <a:lnTo>
                  <a:pt x="349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26" name="docshape175"/>
          <xdr:cNvSpPr txBox="1">
            <a:spLocks noChangeArrowheads="1"/>
          </xdr:cNvSpPr>
        </xdr:nvSpPr>
        <xdr:spPr bwMode="auto">
          <a:xfrm>
            <a:off x="1973" y="173"/>
            <a:ext cx="8116" cy="2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R="3138805">
              <a:spcBef>
                <a:spcPts val="910"/>
              </a:spcBef>
              <a:spcAft>
                <a:spcPts val="0"/>
              </a:spcAft>
            </a:pPr>
            <a:r>
              <a:rPr lang="mn-MN" sz="90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                             </a:t>
            </a:r>
            <a:r>
              <a:rPr lang="mn-MN" sz="120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Дэд бүтэц</a:t>
            </a:r>
            <a:endParaRPr lang="en-GB" sz="12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>
              <a:spcBef>
                <a:spcPts val="30"/>
              </a:spcBef>
              <a:spcAft>
                <a:spcPts val="0"/>
              </a:spcAft>
            </a:pPr>
            <a:r>
              <a:rPr lang="mn-MN" sz="2400" spc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       </a:t>
            </a:r>
          </a:p>
          <a:p>
            <a:pPr>
              <a:spcBef>
                <a:spcPts val="30"/>
              </a:spcBef>
              <a:spcAft>
                <a:spcPts val="0"/>
              </a:spcAft>
            </a:pPr>
            <a:r>
              <a:rPr lang="mn-MN" sz="2400" spc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       </a:t>
            </a:r>
            <a:r>
              <a:rPr lang="mn-MN" sz="1200" spc="-5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Нийгмийн орчин </a:t>
            </a:r>
            <a:endParaRPr lang="en-GB" sz="1200">
              <a:effectLst/>
              <a:latin typeface="Noto Sans CJK KR DemiLight"/>
              <a:ea typeface="Noto Sans CJK KR DemiLight"/>
              <a:cs typeface="Noto Sans CJK KR DemiLight"/>
            </a:endParaRPr>
          </a:p>
          <a:p>
            <a:pPr>
              <a:spcBef>
                <a:spcPts val="35"/>
              </a:spcBef>
              <a:spcAft>
                <a:spcPts val="0"/>
              </a:spcAft>
            </a:pPr>
            <a:r>
              <a:rPr lang="mn-MN" sz="2150"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 </a:t>
            </a:r>
            <a:r>
              <a:rPr lang="mn-MN" sz="1100" baseline="0">
                <a:effectLst/>
                <a:latin typeface="Noto Sans CJK KR DemiLight"/>
                <a:ea typeface="Noto Sans CJK KR DemiLight"/>
                <a:cs typeface="Noto Sans CJK KR DemiLight"/>
              </a:rPr>
              <a:t>          </a:t>
            </a:r>
          </a:p>
          <a:p>
            <a:pPr>
              <a:spcBef>
                <a:spcPts val="35"/>
              </a:spcBef>
              <a:spcAft>
                <a:spcPts val="0"/>
              </a:spcAft>
            </a:pPr>
            <a:r>
              <a:rPr lang="mn-MN" sz="1100" baseline="0">
                <a:solidFill>
                  <a:srgbClr val="231F20"/>
                </a:solidFill>
                <a:effectLst/>
                <a:latin typeface="Noto Sans CJK KR DemiLight"/>
                <a:ea typeface="Noto Sans CJK KR DemiLight"/>
                <a:cs typeface="Noto Sans CJK KR DemiLight"/>
              </a:rPr>
              <a:t>             </a:t>
            </a:r>
          </a:p>
          <a:p>
            <a:pPr>
              <a:spcBef>
                <a:spcPts val="35"/>
              </a:spcBef>
              <a:spcAft>
                <a:spcPts val="0"/>
              </a:spcAft>
            </a:pPr>
            <a:r>
              <a:rPr lang="mn-MN" sz="1100" baseline="0">
                <a:solidFill>
                  <a:srgbClr val="231F20"/>
                </a:solidFill>
                <a:effectLst/>
                <a:latin typeface="Noto Sans CJK KR DemiLight"/>
                <a:ea typeface="Noto Sans CJK KR DemiLight"/>
                <a:cs typeface="Noto Sans CJK KR DemiLight"/>
              </a:rPr>
              <a:t>             </a:t>
            </a:r>
            <a:r>
              <a:rPr lang="mn-MN" sz="120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Улс төрийн орчин </a:t>
            </a:r>
            <a:endParaRPr lang="en-GB" sz="12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  <xdr:sp macro="" textlink="">
        <xdr:nvSpPr>
          <xdr:cNvPr id="27" name="docshape176"/>
          <xdr:cNvSpPr txBox="1">
            <a:spLocks noChangeArrowheads="1"/>
          </xdr:cNvSpPr>
        </xdr:nvSpPr>
        <xdr:spPr bwMode="auto">
          <a:xfrm>
            <a:off x="6068" y="1768"/>
            <a:ext cx="3973" cy="264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1755">
              <a:spcBef>
                <a:spcPts val="100"/>
              </a:spcBef>
              <a:spcAft>
                <a:spcPts val="0"/>
              </a:spcAft>
            </a:pPr>
            <a:r>
              <a:rPr lang="mn-MN" sz="1200" spc="-5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Arial" panose="020B0604020202020204" pitchFamily="34" charset="0"/>
              </a:rPr>
              <a:t>Үргэлжлүүлэх боломж</a:t>
            </a:r>
            <a:endParaRPr lang="en-GB" sz="1200">
              <a:effectLst/>
              <a:latin typeface="Arial" panose="020B0604020202020204" pitchFamily="34" charset="0"/>
              <a:ea typeface="Noto Sans CJK KR DemiLight"/>
              <a:cs typeface="Arial" panose="020B0604020202020204" pitchFamily="34" charset="0"/>
            </a:endParaRPr>
          </a:p>
        </xdr:txBody>
      </xdr:sp>
      <xdr:sp macro="" textlink="">
        <xdr:nvSpPr>
          <xdr:cNvPr id="28" name="docshape177"/>
          <xdr:cNvSpPr txBox="1">
            <a:spLocks noChangeArrowheads="1"/>
          </xdr:cNvSpPr>
        </xdr:nvSpPr>
        <xdr:spPr bwMode="auto">
          <a:xfrm>
            <a:off x="6068" y="1474"/>
            <a:ext cx="3973" cy="279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1755">
              <a:spcBef>
                <a:spcPts val="150"/>
              </a:spcBef>
              <a:spcAft>
                <a:spcPts val="0"/>
              </a:spcAft>
            </a:pPr>
            <a:r>
              <a:rPr lang="en-US" sz="1200" spc="-2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Arial" panose="020B0604020202020204" pitchFamily="34" charset="0"/>
              </a:rPr>
              <a:t>Улс төрийн бүлгийн дэмжлэг</a:t>
            </a:r>
            <a:endParaRPr lang="en-GB" sz="1200">
              <a:effectLst/>
              <a:latin typeface="Arial" panose="020B0604020202020204" pitchFamily="34" charset="0"/>
              <a:ea typeface="Noto Sans CJK KR DemiLight"/>
              <a:cs typeface="Arial" panose="020B0604020202020204" pitchFamily="34" charset="0"/>
            </a:endParaRPr>
          </a:p>
        </xdr:txBody>
      </xdr:sp>
      <xdr:sp macro="" textlink="">
        <xdr:nvSpPr>
          <xdr:cNvPr id="29" name="docshape178"/>
          <xdr:cNvSpPr txBox="1">
            <a:spLocks noChangeArrowheads="1"/>
          </xdr:cNvSpPr>
        </xdr:nvSpPr>
        <xdr:spPr bwMode="auto">
          <a:xfrm>
            <a:off x="6068" y="1066"/>
            <a:ext cx="3989" cy="404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1755">
              <a:spcBef>
                <a:spcPts val="100"/>
              </a:spcBef>
              <a:spcAft>
                <a:spcPts val="0"/>
              </a:spcAft>
            </a:pPr>
            <a:r>
              <a:rPr lang="en-US" sz="1200" spc="-5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Arial" panose="020B0604020202020204" pitchFamily="34" charset="0"/>
              </a:rPr>
              <a:t>Дэмлэг үзүүлэхэд бэлэн</a:t>
            </a:r>
            <a:endParaRPr lang="en-GB" sz="1200">
              <a:effectLst/>
              <a:latin typeface="Arial" panose="020B0604020202020204" pitchFamily="34" charset="0"/>
              <a:ea typeface="Noto Sans CJK KR DemiLight"/>
              <a:cs typeface="Arial" panose="020B0604020202020204" pitchFamily="34" charset="0"/>
            </a:endParaRPr>
          </a:p>
        </xdr:txBody>
      </xdr:sp>
      <xdr:sp macro="" textlink="">
        <xdr:nvSpPr>
          <xdr:cNvPr id="30" name="docshape179"/>
          <xdr:cNvSpPr txBox="1">
            <a:spLocks noChangeArrowheads="1"/>
          </xdr:cNvSpPr>
        </xdr:nvSpPr>
        <xdr:spPr bwMode="auto">
          <a:xfrm>
            <a:off x="6074" y="663"/>
            <a:ext cx="3967" cy="379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1755">
              <a:spcBef>
                <a:spcPts val="150"/>
              </a:spcBef>
              <a:spcAft>
                <a:spcPts val="0"/>
              </a:spcAft>
            </a:pPr>
            <a:r>
              <a:rPr lang="mn-MN" sz="120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Arial" panose="020B0604020202020204" pitchFamily="34" charset="0"/>
              </a:rPr>
              <a:t>Олон нийтийн зүгээс хүлээн авах бэлэн байдал </a:t>
            </a:r>
            <a:endParaRPr lang="en-GB" sz="1200">
              <a:effectLst/>
              <a:latin typeface="Arial" panose="020B0604020202020204" pitchFamily="34" charset="0"/>
              <a:ea typeface="Noto Sans CJK KR DemiLight"/>
              <a:cs typeface="Arial" panose="020B0604020202020204" pitchFamily="34" charset="0"/>
            </a:endParaRPr>
          </a:p>
        </xdr:txBody>
      </xdr:sp>
      <xdr:sp macro="" textlink="">
        <xdr:nvSpPr>
          <xdr:cNvPr id="31" name="docshape180"/>
          <xdr:cNvSpPr txBox="1">
            <a:spLocks noChangeArrowheads="1"/>
          </xdr:cNvSpPr>
        </xdr:nvSpPr>
        <xdr:spPr bwMode="auto">
          <a:xfrm>
            <a:off x="6068" y="293"/>
            <a:ext cx="3973" cy="359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1755">
              <a:spcBef>
                <a:spcPts val="100"/>
              </a:spcBef>
              <a:spcAft>
                <a:spcPts val="0"/>
              </a:spcAft>
            </a:pPr>
            <a:r>
              <a:rPr lang="en-US" sz="1200" spc="-65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Arial" panose="020B0604020202020204" pitchFamily="34" charset="0"/>
              </a:rPr>
              <a:t>Шаардлаг</a:t>
            </a:r>
            <a:r>
              <a:rPr lang="mn-MN" sz="1200" spc="-65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Arial" panose="020B0604020202020204" pitchFamily="34" charset="0"/>
              </a:rPr>
              <a:t>атай дэд бүтцээр хангах боломж</a:t>
            </a:r>
            <a:endParaRPr lang="en-GB" sz="1200">
              <a:effectLst/>
              <a:latin typeface="Arial" panose="020B0604020202020204" pitchFamily="34" charset="0"/>
              <a:ea typeface="Noto Sans CJK KR DemiLight"/>
              <a:cs typeface="Arial" panose="020B0604020202020204" pitchFamily="34" charset="0"/>
            </a:endParaRPr>
          </a:p>
        </xdr:txBody>
      </xdr:sp>
      <xdr:sp macro="" textlink="">
        <xdr:nvSpPr>
          <xdr:cNvPr id="32" name="docshape181"/>
          <xdr:cNvSpPr txBox="1">
            <a:spLocks noChangeArrowheads="1"/>
          </xdr:cNvSpPr>
        </xdr:nvSpPr>
        <xdr:spPr bwMode="auto">
          <a:xfrm>
            <a:off x="6068" y="0"/>
            <a:ext cx="3973" cy="274"/>
          </a:xfrm>
          <a:prstGeom prst="rect">
            <a:avLst/>
          </a:prstGeom>
          <a:solidFill>
            <a:srgbClr val="D4C19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1755">
              <a:spcBef>
                <a:spcPts val="150"/>
              </a:spcBef>
              <a:spcAft>
                <a:spcPts val="0"/>
              </a:spcAft>
            </a:pPr>
            <a:r>
              <a:rPr lang="en-US" sz="120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Arial" panose="020B0604020202020204" pitchFamily="34" charset="0"/>
              </a:rPr>
              <a:t>Боломжит байдал </a:t>
            </a:r>
            <a:endParaRPr lang="en-GB" sz="1200">
              <a:effectLst/>
              <a:latin typeface="Arial" panose="020B0604020202020204" pitchFamily="34" charset="0"/>
              <a:ea typeface="Noto Sans CJK KR DemiLight"/>
              <a:cs typeface="Arial" panose="020B0604020202020204" pitchFamily="34" charset="0"/>
            </a:endParaRPr>
          </a:p>
        </xdr:txBody>
      </xdr:sp>
      <xdr:sp macro="" textlink="">
        <xdr:nvSpPr>
          <xdr:cNvPr id="33" name="docshape182"/>
          <xdr:cNvSpPr txBox="1">
            <a:spLocks noChangeArrowheads="1"/>
          </xdr:cNvSpPr>
        </xdr:nvSpPr>
        <xdr:spPr bwMode="auto">
          <a:xfrm>
            <a:off x="0" y="481"/>
            <a:ext cx="1418" cy="1134"/>
          </a:xfrm>
          <a:prstGeom prst="rect">
            <a:avLst/>
          </a:prstGeom>
          <a:solidFill>
            <a:srgbClr val="FF7C8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73025">
              <a:spcBef>
                <a:spcPts val="1575"/>
              </a:spcBef>
              <a:spcAft>
                <a:spcPts val="0"/>
              </a:spcAft>
            </a:pPr>
            <a:r>
              <a:rPr lang="en-US" sz="1200" spc="-10">
                <a:solidFill>
                  <a:srgbClr val="231F20"/>
                </a:solidFill>
                <a:effectLst/>
                <a:latin typeface="Arial" panose="020B0604020202020204" pitchFamily="34" charset="0"/>
                <a:ea typeface="Noto Sans CJK KR DemiLight"/>
                <a:cs typeface="Noto Sans CJK KR DemiLight"/>
              </a:rPr>
              <a:t>Төслийн орчин </a:t>
            </a:r>
            <a:endParaRPr lang="en-GB" sz="1200">
              <a:effectLst/>
              <a:latin typeface="Noto Sans CJK KR DemiLight"/>
              <a:ea typeface="Noto Sans CJK KR DemiLight"/>
              <a:cs typeface="Noto Sans CJK KR DemiLight"/>
            </a:endParaRPr>
          </a:p>
        </xdr:txBody>
      </xdr:sp>
    </xdr:grpSp>
    <xdr:clientData/>
  </xdr:twoCellAnchor>
  <xdr:twoCellAnchor editAs="oneCell">
    <xdr:from>
      <xdr:col>0</xdr:col>
      <xdr:colOff>171451</xdr:colOff>
      <xdr:row>49</xdr:row>
      <xdr:rowOff>133350</xdr:rowOff>
    </xdr:from>
    <xdr:to>
      <xdr:col>2</xdr:col>
      <xdr:colOff>438150</xdr:colOff>
      <xdr:row>53</xdr:row>
      <xdr:rowOff>247650</xdr:rowOff>
    </xdr:to>
    <xdr:pic>
      <xdr:nvPicPr>
        <xdr:cNvPr id="36" name="Picture 35" descr="https://scontent.fuln2-2.fna.fbcdn.net/v/t1.15752-9/p206x206/241531276_592701165259013_1529232915469801612_n.jpg?_nc_cat=110&amp;ccb=1-5&amp;_nc_sid=aee45a&amp;_nc_ohc=CC4CBMm1QnkAX9ldzso&amp;_nc_ht=scontent.fuln2-2.fna&amp;oh=77f0321dbfbb3fda715bbdc1a59d15c1&amp;oe=6168BDE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9667875"/>
          <a:ext cx="123824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33</xdr:row>
      <xdr:rowOff>19050</xdr:rowOff>
    </xdr:from>
    <xdr:to>
      <xdr:col>15</xdr:col>
      <xdr:colOff>609599</xdr:colOff>
      <xdr:row>40</xdr:row>
      <xdr:rowOff>171450</xdr:rowOff>
    </xdr:to>
    <xdr:sp macro="" textlink="">
      <xdr:nvSpPr>
        <xdr:cNvPr id="2" name="TextBox 1"/>
        <xdr:cNvSpPr txBox="1"/>
      </xdr:nvSpPr>
      <xdr:spPr>
        <a:xfrm>
          <a:off x="990600" y="6305550"/>
          <a:ext cx="8515349" cy="1485900"/>
        </a:xfrm>
        <a:prstGeom prst="rect">
          <a:avLst/>
        </a:prstGeom>
        <a:solidFill>
          <a:srgbClr val="FF7C8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2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Төслийн орчин </a:t>
          </a:r>
        </a:p>
        <a:p>
          <a:endParaRPr lang="mn-MN" sz="1200" b="1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mn-MN" sz="1200" b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Орон нутагт сайн туршлагыг сонгон хэрэгжүүлэхэд дэд бүтцийн хүчин чадал, нийгэм болон улс төрийн орчин зэргийг үнэлж дүгнэх хэрэгтэй. Илүү</a:t>
          </a:r>
          <a:r>
            <a:rPr lang="mn-MN" sz="1200" b="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тодорхой, дараах асуултуудыг авч үзээрэй. </a:t>
          </a:r>
          <a:endParaRPr lang="en-US" sz="1200" b="0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이유진" id="{4E5B4A5C-1FB8-4B5F-B2A0-018067F751FE}" userId="S::lg1935@inu.ac.kr::0b984623-3d00-4fb3-b549-617a31c5acc5" providerId="AD"/>
</personList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58" dT="2021-03-14T23:56:26.02" personId="{4E5B4A5C-1FB8-4B5F-B2A0-018067F751FE}" id="{24A8470D-B4A0-4EE6-9457-A5A4F6C551DA}">
    <text>The calculation is 0 because there is no answer in step 3.
the question is
5. project - A infrastructure - second question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1.doc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5.emf"/><Relationship Id="rId4" Type="http://schemas.openxmlformats.org/officeDocument/2006/relationships/package" Target="../embeddings/Microsoft_Word_Document2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2.emf"/><Relationship Id="rId4" Type="http://schemas.openxmlformats.org/officeDocument/2006/relationships/package" Target="../embeddings/Microsoft_Word_Document3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8.emf"/><Relationship Id="rId4" Type="http://schemas.openxmlformats.org/officeDocument/2006/relationships/package" Target="../embeddings/Microsoft_Word_Document4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8.emf"/><Relationship Id="rId4" Type="http://schemas.openxmlformats.org/officeDocument/2006/relationships/package" Target="../embeddings/Microsoft_Word_Document5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35.emf"/><Relationship Id="rId4" Type="http://schemas.openxmlformats.org/officeDocument/2006/relationships/package" Target="../embeddings/Microsoft_Word_Document6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M53"/>
  <sheetViews>
    <sheetView topLeftCell="A28" workbookViewId="0">
      <selection activeCell="D51" sqref="D51"/>
    </sheetView>
  </sheetViews>
  <sheetFormatPr defaultColWidth="9.140625" defaultRowHeight="15"/>
  <cols>
    <col min="1" max="12" width="9.140625" style="181"/>
    <col min="13" max="13" width="9.140625" style="181" customWidth="1"/>
    <col min="14" max="16384" width="9.140625" style="181"/>
  </cols>
  <sheetData>
    <row r="1" spans="1:13">
      <c r="A1" s="182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4"/>
    </row>
    <row r="2" spans="1:13">
      <c r="A2" s="185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186"/>
    </row>
    <row r="3" spans="1:13">
      <c r="A3" s="185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186"/>
    </row>
    <row r="4" spans="1:13">
      <c r="A4" s="185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186"/>
    </row>
    <row r="5" spans="1:13">
      <c r="A5" s="185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186"/>
    </row>
    <row r="6" spans="1:13">
      <c r="A6" s="185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186"/>
    </row>
    <row r="7" spans="1:13">
      <c r="A7" s="185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186"/>
    </row>
    <row r="8" spans="1:13">
      <c r="A8" s="185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186"/>
    </row>
    <row r="9" spans="1:13">
      <c r="A9" s="185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186"/>
    </row>
    <row r="10" spans="1:13">
      <c r="A10" s="185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186"/>
    </row>
    <row r="11" spans="1:13">
      <c r="A11" s="185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186"/>
    </row>
    <row r="12" spans="1:13">
      <c r="A12" s="185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186"/>
    </row>
    <row r="13" spans="1:13">
      <c r="A13" s="185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186"/>
    </row>
    <row r="14" spans="1:13">
      <c r="A14" s="185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186"/>
    </row>
    <row r="15" spans="1:13">
      <c r="A15" s="185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186"/>
    </row>
    <row r="16" spans="1:13">
      <c r="A16" s="185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186"/>
    </row>
    <row r="17" spans="1:13">
      <c r="A17" s="185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186"/>
    </row>
    <row r="18" spans="1:13">
      <c r="A18" s="185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186"/>
    </row>
    <row r="19" spans="1:13">
      <c r="A19" s="185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186"/>
    </row>
    <row r="20" spans="1:13">
      <c r="A20" s="185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186"/>
    </row>
    <row r="21" spans="1:13">
      <c r="A21" s="185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186"/>
    </row>
    <row r="22" spans="1:13">
      <c r="A22" s="185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186"/>
    </row>
    <row r="23" spans="1:13">
      <c r="A23" s="185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86"/>
    </row>
    <row r="24" spans="1:13">
      <c r="A24" s="185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186"/>
    </row>
    <row r="25" spans="1:13">
      <c r="A25" s="185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186"/>
    </row>
    <row r="26" spans="1:13">
      <c r="A26" s="185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186"/>
    </row>
    <row r="27" spans="1:13">
      <c r="A27" s="185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186"/>
    </row>
    <row r="28" spans="1:13">
      <c r="A28" s="185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186"/>
    </row>
    <row r="29" spans="1:13">
      <c r="A29" s="185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186"/>
    </row>
    <row r="30" spans="1:13">
      <c r="A30" s="185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186"/>
    </row>
    <row r="31" spans="1:13">
      <c r="A31" s="185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186"/>
    </row>
    <row r="32" spans="1:13">
      <c r="A32" s="185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186"/>
    </row>
    <row r="33" spans="1:13">
      <c r="A33" s="185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186"/>
    </row>
    <row r="34" spans="1:13">
      <c r="A34" s="185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186"/>
    </row>
    <row r="35" spans="1:13">
      <c r="A35" s="185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186"/>
    </row>
    <row r="36" spans="1:13">
      <c r="A36" s="185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186"/>
    </row>
    <row r="37" spans="1:13">
      <c r="A37" s="185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186"/>
    </row>
    <row r="38" spans="1:13">
      <c r="A38" s="185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186"/>
    </row>
    <row r="39" spans="1:13">
      <c r="A39" s="185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186"/>
    </row>
    <row r="40" spans="1:13">
      <c r="A40" s="185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186"/>
    </row>
    <row r="41" spans="1:13">
      <c r="A41" s="185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186"/>
    </row>
    <row r="42" spans="1:13">
      <c r="A42" s="185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186"/>
    </row>
    <row r="43" spans="1:13">
      <c r="A43" s="185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186"/>
    </row>
    <row r="44" spans="1:13">
      <c r="A44" s="185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186"/>
    </row>
    <row r="45" spans="1:13">
      <c r="A45" s="185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186"/>
    </row>
    <row r="46" spans="1:13">
      <c r="A46" s="185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186"/>
    </row>
    <row r="47" spans="1:13">
      <c r="A47" s="185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186"/>
    </row>
    <row r="48" spans="1:13">
      <c r="A48" s="185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186"/>
    </row>
    <row r="49" spans="1:13">
      <c r="A49" s="185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186"/>
    </row>
    <row r="50" spans="1:13">
      <c r="A50" s="185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186"/>
    </row>
    <row r="51" spans="1:13">
      <c r="A51" s="185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186"/>
    </row>
    <row r="52" spans="1:13">
      <c r="A52" s="185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186"/>
    </row>
    <row r="53" spans="1:13" ht="15.75" thickBot="1">
      <c r="A53" s="187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9"/>
    </row>
  </sheetData>
  <sheetProtection selectLockedCells="1" selectUnlockedCells="1"/>
  <phoneticPr fontId="6" type="noConversion"/>
  <pageMargins left="0.7" right="0.7" top="0.75" bottom="0.75" header="0.3" footer="0.3"/>
  <pageSetup paperSize="9" scale="7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Y902"/>
  <sheetViews>
    <sheetView topLeftCell="A7" workbookViewId="0">
      <selection activeCell="S9" sqref="S9"/>
    </sheetView>
  </sheetViews>
  <sheetFormatPr defaultColWidth="9.140625" defaultRowHeight="15"/>
  <cols>
    <col min="1" max="1" width="4.7109375" style="141" customWidth="1"/>
    <col min="2" max="2" width="7.42578125" style="142" customWidth="1"/>
    <col min="3" max="3" width="72.85546875" style="141" customWidth="1"/>
    <col min="4" max="4" width="27.7109375" style="141" customWidth="1"/>
    <col min="5" max="5" width="29.42578125" style="141" customWidth="1"/>
    <col min="6" max="17" width="9.140625" style="206"/>
    <col min="18" max="18" width="4.5703125" style="206" customWidth="1"/>
    <col min="19" max="19" width="23.7109375" style="206" customWidth="1"/>
    <col min="20" max="20" width="11.140625" style="206" bestFit="1" customWidth="1"/>
    <col min="21" max="129" width="9.140625" style="206"/>
    <col min="130" max="16384" width="9.140625" style="141"/>
  </cols>
  <sheetData>
    <row r="1" spans="1:19">
      <c r="A1" s="143"/>
      <c r="B1" s="144"/>
      <c r="C1" s="145"/>
      <c r="D1" s="145"/>
      <c r="E1" s="145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2"/>
    </row>
    <row r="2" spans="1:19">
      <c r="A2" s="147"/>
      <c r="B2" s="148"/>
      <c r="C2" s="116"/>
      <c r="D2" s="116"/>
      <c r="E2" s="116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194"/>
    </row>
    <row r="3" spans="1:19">
      <c r="A3" s="147"/>
      <c r="B3" s="148"/>
      <c r="C3" s="116"/>
      <c r="D3" s="116"/>
      <c r="E3" s="116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194"/>
    </row>
    <row r="4" spans="1:19">
      <c r="A4" s="147"/>
      <c r="B4" s="148"/>
      <c r="C4" s="116"/>
      <c r="D4" s="116"/>
      <c r="E4" s="116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194"/>
    </row>
    <row r="5" spans="1:19">
      <c r="A5" s="147"/>
      <c r="B5" s="148"/>
      <c r="C5" s="116"/>
      <c r="D5" s="116"/>
      <c r="E5" s="116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194"/>
    </row>
    <row r="6" spans="1:19">
      <c r="A6" s="147"/>
      <c r="B6" s="148"/>
      <c r="C6" s="116"/>
      <c r="D6" s="116"/>
      <c r="E6" s="116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194"/>
    </row>
    <row r="7" spans="1:19">
      <c r="A7" s="193"/>
      <c r="B7" s="301"/>
      <c r="C7" s="301"/>
      <c r="D7" s="301"/>
      <c r="E7" s="301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194"/>
    </row>
    <row r="8" spans="1:19" ht="23.25">
      <c r="A8" s="193"/>
      <c r="B8" s="150" t="s">
        <v>1</v>
      </c>
      <c r="C8" s="148"/>
      <c r="D8" s="148"/>
      <c r="E8" s="148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194"/>
    </row>
    <row r="9" spans="1:19" ht="46.9" customHeight="1">
      <c r="A9" s="193"/>
      <c r="B9" s="207" t="s">
        <v>27</v>
      </c>
      <c r="C9" s="208"/>
      <c r="D9" s="250" t="s">
        <v>28</v>
      </c>
      <c r="E9" s="251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194"/>
    </row>
    <row r="10" spans="1:19">
      <c r="A10" s="193"/>
      <c r="B10" s="301"/>
      <c r="C10" s="301"/>
      <c r="D10" s="301"/>
      <c r="E10" s="301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194"/>
    </row>
    <row r="11" spans="1:19" ht="15.75">
      <c r="A11" s="193"/>
      <c r="B11" s="22" t="s">
        <v>29</v>
      </c>
      <c r="C11" s="22" t="s">
        <v>30</v>
      </c>
      <c r="D11" s="23" t="s">
        <v>31</v>
      </c>
      <c r="E11" s="24" t="s">
        <v>32</v>
      </c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194"/>
    </row>
    <row r="12" spans="1:19" ht="21">
      <c r="A12" s="193"/>
      <c r="B12" s="119">
        <v>1</v>
      </c>
      <c r="C12" s="120" t="s">
        <v>33</v>
      </c>
      <c r="D12" s="25"/>
      <c r="E12" s="1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194"/>
    </row>
    <row r="13" spans="1:19" ht="18.75">
      <c r="A13" s="193"/>
      <c r="B13" s="9"/>
      <c r="C13" s="19" t="s">
        <v>34</v>
      </c>
      <c r="D13" s="15"/>
      <c r="E13" s="26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194"/>
    </row>
    <row r="14" spans="1:19" ht="18.75">
      <c r="A14" s="193"/>
      <c r="B14" s="9"/>
      <c r="C14" s="20" t="s">
        <v>35</v>
      </c>
      <c r="D14" s="15"/>
      <c r="E14" s="27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194"/>
    </row>
    <row r="15" spans="1:19" ht="18.75">
      <c r="A15" s="193"/>
      <c r="B15" s="10"/>
      <c r="C15" s="21" t="s">
        <v>36</v>
      </c>
      <c r="D15" s="15"/>
      <c r="E15" s="28">
        <f>E16-E13-E14</f>
        <v>1</v>
      </c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194"/>
    </row>
    <row r="16" spans="1:19" ht="15.75">
      <c r="A16" s="193"/>
      <c r="B16" s="300"/>
      <c r="C16" s="300"/>
      <c r="D16" s="43"/>
      <c r="E16" s="44">
        <v>1</v>
      </c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194"/>
    </row>
    <row r="17" spans="1:19" ht="21">
      <c r="A17" s="193"/>
      <c r="B17" s="121">
        <v>2</v>
      </c>
      <c r="C17" s="122" t="s">
        <v>37</v>
      </c>
      <c r="D17" s="25"/>
      <c r="E17" s="1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194"/>
    </row>
    <row r="18" spans="1:19" ht="18.75">
      <c r="A18" s="193"/>
      <c r="B18" s="9"/>
      <c r="C18" s="20" t="s">
        <v>38</v>
      </c>
      <c r="D18" s="15"/>
      <c r="E18" s="26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194"/>
    </row>
    <row r="19" spans="1:19" ht="18.75">
      <c r="A19" s="193"/>
      <c r="B19" s="9"/>
      <c r="C19" s="20" t="s">
        <v>39</v>
      </c>
      <c r="D19" s="15"/>
      <c r="E19" s="27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194"/>
    </row>
    <row r="20" spans="1:19" ht="18.75">
      <c r="A20" s="193"/>
      <c r="B20" s="10"/>
      <c r="C20" s="21" t="s">
        <v>40</v>
      </c>
      <c r="D20" s="15"/>
      <c r="E20" s="28">
        <f>E21-E18-E19</f>
        <v>1</v>
      </c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194"/>
    </row>
    <row r="21" spans="1:19" ht="15.75">
      <c r="A21" s="193"/>
      <c r="B21" s="300"/>
      <c r="C21" s="300"/>
      <c r="D21" s="43"/>
      <c r="E21" s="44">
        <v>1</v>
      </c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194"/>
    </row>
    <row r="22" spans="1:19" ht="21">
      <c r="A22" s="193"/>
      <c r="B22" s="123">
        <v>3</v>
      </c>
      <c r="C22" s="124" t="s">
        <v>41</v>
      </c>
      <c r="D22" s="25"/>
      <c r="E22" s="1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194"/>
    </row>
    <row r="23" spans="1:19" ht="18.75">
      <c r="A23" s="193"/>
      <c r="B23" s="16"/>
      <c r="C23" s="20" t="s">
        <v>42</v>
      </c>
      <c r="D23" s="15"/>
      <c r="E23" s="26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194"/>
    </row>
    <row r="24" spans="1:19" ht="18.75">
      <c r="A24" s="193"/>
      <c r="B24" s="16"/>
      <c r="C24" s="20" t="s">
        <v>43</v>
      </c>
      <c r="D24" s="15"/>
      <c r="E24" s="27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194"/>
    </row>
    <row r="25" spans="1:19" ht="18.75">
      <c r="A25" s="193"/>
      <c r="B25" s="16"/>
      <c r="C25" s="20" t="s">
        <v>44</v>
      </c>
      <c r="D25" s="15"/>
      <c r="E25" s="27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194"/>
    </row>
    <row r="26" spans="1:19" ht="18.75">
      <c r="A26" s="193"/>
      <c r="B26" s="17"/>
      <c r="C26" s="21" t="s">
        <v>45</v>
      </c>
      <c r="D26" s="15"/>
      <c r="E26" s="28">
        <f>E27-E23-E24-E25</f>
        <v>1</v>
      </c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194"/>
    </row>
    <row r="27" spans="1:19" ht="15.75">
      <c r="A27" s="193"/>
      <c r="B27" s="300"/>
      <c r="C27" s="300"/>
      <c r="D27" s="43"/>
      <c r="E27" s="44">
        <v>1</v>
      </c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194"/>
    </row>
    <row r="28" spans="1:19" ht="21">
      <c r="A28" s="193"/>
      <c r="B28" s="125">
        <v>4</v>
      </c>
      <c r="C28" s="126" t="s">
        <v>48</v>
      </c>
      <c r="D28" s="25"/>
      <c r="E28" s="14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194"/>
    </row>
    <row r="29" spans="1:19" ht="18.75">
      <c r="A29" s="193"/>
      <c r="B29" s="9"/>
      <c r="C29" s="20" t="s">
        <v>46</v>
      </c>
      <c r="D29" s="15"/>
      <c r="E29" s="26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194"/>
    </row>
    <row r="30" spans="1:19" ht="18.75">
      <c r="A30" s="193"/>
      <c r="B30" s="10"/>
      <c r="C30" s="21" t="s">
        <v>47</v>
      </c>
      <c r="D30" s="15"/>
      <c r="E30" s="28">
        <f>E31-E29</f>
        <v>1</v>
      </c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94"/>
    </row>
    <row r="31" spans="1:19" ht="15.75">
      <c r="A31" s="193"/>
      <c r="B31" s="45"/>
      <c r="C31" s="46"/>
      <c r="D31" s="43"/>
      <c r="E31" s="44">
        <v>1</v>
      </c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194"/>
    </row>
    <row r="32" spans="1:19" ht="21">
      <c r="A32" s="193"/>
      <c r="B32" s="127">
        <v>5</v>
      </c>
      <c r="C32" s="128" t="s">
        <v>49</v>
      </c>
      <c r="D32" s="29">
        <f>D37-D28-D22-D17-D12</f>
        <v>1</v>
      </c>
      <c r="E32" s="1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194"/>
    </row>
    <row r="33" spans="1:19" ht="18.75">
      <c r="A33" s="193"/>
      <c r="B33" s="9"/>
      <c r="C33" s="20" t="s">
        <v>50</v>
      </c>
      <c r="D33" s="15"/>
      <c r="E33" s="26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194"/>
    </row>
    <row r="34" spans="1:19" ht="18.75">
      <c r="A34" s="193"/>
      <c r="B34" s="9"/>
      <c r="C34" s="20" t="s">
        <v>51</v>
      </c>
      <c r="D34" s="15"/>
      <c r="E34" s="27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194"/>
    </row>
    <row r="35" spans="1:19" ht="18.75">
      <c r="A35" s="193"/>
      <c r="B35" s="10"/>
      <c r="C35" s="21" t="s">
        <v>52</v>
      </c>
      <c r="D35" s="15"/>
      <c r="E35" s="28">
        <f>E36-E33-E34</f>
        <v>1</v>
      </c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194"/>
    </row>
    <row r="36" spans="1:19" ht="15.75">
      <c r="A36" s="193"/>
      <c r="B36" s="300"/>
      <c r="C36" s="300"/>
      <c r="D36" s="43"/>
      <c r="E36" s="44">
        <v>1</v>
      </c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194"/>
    </row>
    <row r="37" spans="1:19" ht="15.75">
      <c r="A37" s="193"/>
      <c r="B37" s="11"/>
      <c r="C37" s="31" t="s">
        <v>53</v>
      </c>
      <c r="D37" s="30">
        <v>1</v>
      </c>
      <c r="E37" s="13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194"/>
    </row>
    <row r="38" spans="1:19">
      <c r="A38" s="193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194"/>
    </row>
    <row r="39" spans="1:19">
      <c r="A39" s="193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194"/>
    </row>
    <row r="40" spans="1:19" ht="15.75" thickBot="1">
      <c r="A40" s="203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5"/>
    </row>
    <row r="41" spans="1:19">
      <c r="A41" s="206"/>
      <c r="B41" s="206"/>
      <c r="C41" s="206"/>
      <c r="D41" s="206"/>
      <c r="E41" s="206"/>
    </row>
    <row r="42" spans="1:19">
      <c r="A42" s="206"/>
      <c r="B42" s="206"/>
      <c r="C42" s="206"/>
      <c r="D42" s="206"/>
      <c r="E42" s="206"/>
    </row>
    <row r="43" spans="1:19">
      <c r="A43" s="206"/>
      <c r="B43" s="206"/>
      <c r="C43" s="206"/>
      <c r="D43" s="206"/>
      <c r="E43" s="206"/>
    </row>
    <row r="44" spans="1:19">
      <c r="A44" s="206"/>
      <c r="B44" s="206"/>
      <c r="C44" s="206"/>
      <c r="D44" s="206"/>
      <c r="E44" s="206"/>
    </row>
    <row r="45" spans="1:19">
      <c r="A45" s="206"/>
      <c r="B45" s="206"/>
      <c r="C45" s="206"/>
      <c r="D45" s="206"/>
      <c r="E45" s="206"/>
    </row>
    <row r="46" spans="1:19">
      <c r="A46" s="206"/>
      <c r="B46" s="206"/>
      <c r="C46" s="206"/>
      <c r="D46" s="206"/>
      <c r="E46" s="206"/>
    </row>
    <row r="47" spans="1:19">
      <c r="A47" s="206"/>
      <c r="B47" s="206"/>
      <c r="C47" s="206"/>
      <c r="D47" s="206"/>
      <c r="E47" s="206"/>
    </row>
    <row r="48" spans="1:19">
      <c r="A48" s="206"/>
      <c r="B48" s="206"/>
      <c r="C48" s="206"/>
      <c r="D48" s="206"/>
      <c r="E48" s="206"/>
    </row>
    <row r="49" spans="1:5">
      <c r="A49" s="206"/>
      <c r="B49" s="206"/>
      <c r="C49" s="206"/>
      <c r="D49" s="206"/>
      <c r="E49" s="206"/>
    </row>
    <row r="50" spans="1:5">
      <c r="A50" s="206"/>
      <c r="B50" s="206"/>
      <c r="C50" s="206"/>
      <c r="D50" s="206"/>
      <c r="E50" s="206"/>
    </row>
    <row r="51" spans="1:5">
      <c r="A51" s="206"/>
      <c r="B51" s="206"/>
      <c r="C51" s="206"/>
      <c r="D51" s="206"/>
      <c r="E51" s="206"/>
    </row>
    <row r="52" spans="1:5">
      <c r="A52" s="206"/>
      <c r="B52" s="206"/>
      <c r="C52" s="206"/>
      <c r="D52" s="206"/>
      <c r="E52" s="206"/>
    </row>
    <row r="53" spans="1:5">
      <c r="A53" s="206"/>
      <c r="B53" s="206"/>
      <c r="C53" s="206"/>
      <c r="D53" s="206"/>
      <c r="E53" s="206"/>
    </row>
    <row r="54" spans="1:5">
      <c r="A54" s="206"/>
      <c r="B54" s="206"/>
      <c r="C54" s="206"/>
      <c r="D54" s="206"/>
      <c r="E54" s="206"/>
    </row>
    <row r="55" spans="1:5">
      <c r="A55" s="206"/>
      <c r="B55" s="206"/>
      <c r="C55" s="206"/>
      <c r="D55" s="206"/>
      <c r="E55" s="206"/>
    </row>
    <row r="56" spans="1:5">
      <c r="A56" s="206"/>
      <c r="B56" s="206"/>
      <c r="C56" s="206"/>
      <c r="D56" s="206"/>
      <c r="E56" s="206"/>
    </row>
    <row r="57" spans="1:5">
      <c r="A57" s="206"/>
      <c r="B57" s="206"/>
      <c r="C57" s="206"/>
      <c r="D57" s="206"/>
      <c r="E57" s="206"/>
    </row>
    <row r="58" spans="1:5">
      <c r="A58" s="206"/>
      <c r="B58" s="206"/>
      <c r="C58" s="206"/>
      <c r="D58" s="206"/>
      <c r="E58" s="206"/>
    </row>
    <row r="59" spans="1:5">
      <c r="A59" s="206"/>
      <c r="B59" s="206"/>
      <c r="C59" s="206"/>
      <c r="D59" s="206"/>
      <c r="E59" s="206"/>
    </row>
    <row r="60" spans="1:5">
      <c r="A60" s="206"/>
      <c r="B60" s="206"/>
      <c r="C60" s="206"/>
      <c r="D60" s="206"/>
      <c r="E60" s="206"/>
    </row>
    <row r="61" spans="1:5">
      <c r="A61" s="206"/>
      <c r="B61" s="206"/>
      <c r="C61" s="206"/>
      <c r="D61" s="206"/>
      <c r="E61" s="206"/>
    </row>
    <row r="62" spans="1:5">
      <c r="A62" s="206"/>
      <c r="B62" s="206"/>
      <c r="C62" s="206"/>
      <c r="D62" s="206"/>
      <c r="E62" s="206"/>
    </row>
    <row r="63" spans="1:5">
      <c r="A63" s="206"/>
      <c r="B63" s="206"/>
      <c r="C63" s="206"/>
      <c r="D63" s="206"/>
      <c r="E63" s="206"/>
    </row>
    <row r="64" spans="1:5">
      <c r="A64" s="206"/>
      <c r="B64" s="206"/>
      <c r="C64" s="206"/>
      <c r="D64" s="206"/>
      <c r="E64" s="206"/>
    </row>
    <row r="65" spans="1:5">
      <c r="A65" s="206"/>
      <c r="B65" s="206"/>
      <c r="C65" s="206"/>
      <c r="D65" s="206"/>
      <c r="E65" s="206"/>
    </row>
    <row r="66" spans="1:5">
      <c r="A66" s="206"/>
      <c r="B66" s="206"/>
      <c r="C66" s="206"/>
      <c r="D66" s="206"/>
      <c r="E66" s="206"/>
    </row>
    <row r="67" spans="1:5">
      <c r="A67" s="206"/>
      <c r="B67" s="206"/>
      <c r="C67" s="206"/>
      <c r="D67" s="206"/>
      <c r="E67" s="206"/>
    </row>
    <row r="68" spans="1:5">
      <c r="A68" s="206"/>
      <c r="B68" s="206"/>
      <c r="C68" s="206"/>
      <c r="D68" s="206"/>
      <c r="E68" s="206"/>
    </row>
    <row r="69" spans="1:5">
      <c r="A69" s="206"/>
      <c r="B69" s="206"/>
      <c r="C69" s="206"/>
      <c r="D69" s="206"/>
      <c r="E69" s="206"/>
    </row>
    <row r="70" spans="1:5">
      <c r="A70" s="206"/>
      <c r="B70" s="206"/>
      <c r="C70" s="206"/>
      <c r="D70" s="206"/>
      <c r="E70" s="206"/>
    </row>
    <row r="71" spans="1:5">
      <c r="A71" s="206"/>
      <c r="B71" s="206"/>
      <c r="C71" s="206"/>
      <c r="D71" s="206"/>
      <c r="E71" s="206"/>
    </row>
    <row r="72" spans="1:5">
      <c r="A72" s="206"/>
      <c r="B72" s="206"/>
      <c r="C72" s="206"/>
      <c r="D72" s="206"/>
      <c r="E72" s="206"/>
    </row>
    <row r="73" spans="1:5">
      <c r="A73" s="206"/>
      <c r="B73" s="206"/>
      <c r="C73" s="206"/>
      <c r="D73" s="206"/>
      <c r="E73" s="206"/>
    </row>
    <row r="74" spans="1:5">
      <c r="A74" s="206"/>
      <c r="B74" s="206"/>
      <c r="C74" s="206"/>
      <c r="D74" s="206"/>
      <c r="E74" s="206"/>
    </row>
    <row r="75" spans="1:5">
      <c r="A75" s="206"/>
      <c r="B75" s="206"/>
      <c r="C75" s="206"/>
      <c r="D75" s="206"/>
      <c r="E75" s="206"/>
    </row>
    <row r="76" spans="1:5">
      <c r="A76" s="206"/>
      <c r="B76" s="206"/>
      <c r="C76" s="206"/>
      <c r="D76" s="206"/>
      <c r="E76" s="206"/>
    </row>
    <row r="77" spans="1:5">
      <c r="A77" s="206"/>
      <c r="B77" s="206"/>
      <c r="C77" s="206"/>
      <c r="D77" s="206"/>
      <c r="E77" s="206"/>
    </row>
    <row r="78" spans="1:5">
      <c r="A78" s="206"/>
      <c r="B78" s="206"/>
      <c r="C78" s="206"/>
      <c r="D78" s="206"/>
      <c r="E78" s="206"/>
    </row>
    <row r="79" spans="1:5">
      <c r="A79" s="206"/>
      <c r="B79" s="206"/>
      <c r="C79" s="206"/>
      <c r="D79" s="206"/>
      <c r="E79" s="206"/>
    </row>
    <row r="80" spans="1:5">
      <c r="A80" s="206"/>
      <c r="B80" s="206"/>
      <c r="C80" s="206"/>
      <c r="D80" s="206"/>
      <c r="E80" s="206"/>
    </row>
    <row r="81" spans="1:5">
      <c r="A81" s="206"/>
      <c r="B81" s="206"/>
      <c r="C81" s="206"/>
      <c r="D81" s="206"/>
      <c r="E81" s="206"/>
    </row>
    <row r="82" spans="1:5">
      <c r="A82" s="206"/>
      <c r="B82" s="206"/>
      <c r="C82" s="206"/>
      <c r="D82" s="206"/>
      <c r="E82" s="206"/>
    </row>
    <row r="83" spans="1:5">
      <c r="A83" s="206"/>
      <c r="B83" s="206"/>
      <c r="C83" s="206"/>
      <c r="D83" s="206"/>
      <c r="E83" s="206"/>
    </row>
    <row r="84" spans="1:5">
      <c r="A84" s="206"/>
      <c r="B84" s="206"/>
      <c r="C84" s="206"/>
      <c r="D84" s="206"/>
      <c r="E84" s="206"/>
    </row>
    <row r="85" spans="1:5">
      <c r="A85" s="206"/>
      <c r="B85" s="206"/>
      <c r="C85" s="206"/>
      <c r="D85" s="206"/>
      <c r="E85" s="206"/>
    </row>
    <row r="86" spans="1:5">
      <c r="A86" s="206"/>
      <c r="B86" s="206"/>
      <c r="C86" s="206"/>
      <c r="D86" s="206"/>
      <c r="E86" s="206"/>
    </row>
    <row r="87" spans="1:5">
      <c r="A87" s="206"/>
      <c r="B87" s="206"/>
      <c r="C87" s="206"/>
      <c r="D87" s="206"/>
      <c r="E87" s="206"/>
    </row>
    <row r="88" spans="1:5">
      <c r="A88" s="206"/>
      <c r="B88" s="206"/>
      <c r="C88" s="206"/>
      <c r="D88" s="206"/>
      <c r="E88" s="206"/>
    </row>
    <row r="89" spans="1:5">
      <c r="A89" s="206"/>
      <c r="B89" s="206"/>
      <c r="C89" s="206"/>
      <c r="D89" s="206"/>
      <c r="E89" s="206"/>
    </row>
    <row r="90" spans="1:5">
      <c r="A90" s="206"/>
      <c r="B90" s="206"/>
      <c r="C90" s="206"/>
      <c r="D90" s="206"/>
      <c r="E90" s="206"/>
    </row>
    <row r="91" spans="1:5">
      <c r="A91" s="206"/>
      <c r="B91" s="206"/>
      <c r="C91" s="206"/>
      <c r="D91" s="206"/>
      <c r="E91" s="206"/>
    </row>
    <row r="92" spans="1:5">
      <c r="A92" s="206"/>
      <c r="B92" s="206"/>
      <c r="C92" s="206"/>
      <c r="D92" s="206"/>
      <c r="E92" s="206"/>
    </row>
    <row r="93" spans="1:5">
      <c r="A93" s="206"/>
      <c r="B93" s="206"/>
      <c r="C93" s="206"/>
      <c r="D93" s="206"/>
      <c r="E93" s="206"/>
    </row>
    <row r="94" spans="1:5">
      <c r="A94" s="206"/>
      <c r="B94" s="206"/>
      <c r="C94" s="206"/>
      <c r="D94" s="206"/>
      <c r="E94" s="206"/>
    </row>
    <row r="95" spans="1:5">
      <c r="A95" s="206"/>
      <c r="B95" s="206"/>
      <c r="C95" s="206"/>
      <c r="D95" s="206"/>
      <c r="E95" s="206"/>
    </row>
    <row r="96" spans="1:5">
      <c r="A96" s="206"/>
      <c r="B96" s="206"/>
      <c r="C96" s="206"/>
      <c r="D96" s="206"/>
      <c r="E96" s="206"/>
    </row>
    <row r="97" spans="1:5">
      <c r="A97" s="206"/>
      <c r="B97" s="206"/>
      <c r="C97" s="206"/>
      <c r="D97" s="206"/>
      <c r="E97" s="206"/>
    </row>
    <row r="98" spans="1:5">
      <c r="A98" s="206"/>
      <c r="B98" s="206"/>
      <c r="C98" s="206"/>
      <c r="D98" s="206"/>
      <c r="E98" s="206"/>
    </row>
    <row r="99" spans="1:5">
      <c r="A99" s="206"/>
      <c r="B99" s="206"/>
      <c r="C99" s="206"/>
      <c r="D99" s="206"/>
      <c r="E99" s="206"/>
    </row>
    <row r="100" spans="1:5">
      <c r="A100" s="206"/>
      <c r="B100" s="206"/>
      <c r="C100" s="206"/>
      <c r="D100" s="206"/>
      <c r="E100" s="206"/>
    </row>
    <row r="101" spans="1:5">
      <c r="A101" s="206"/>
      <c r="B101" s="206"/>
      <c r="C101" s="206"/>
      <c r="D101" s="206"/>
      <c r="E101" s="206"/>
    </row>
    <row r="102" spans="1:5">
      <c r="A102" s="206"/>
      <c r="B102" s="206"/>
      <c r="C102" s="206"/>
      <c r="D102" s="206"/>
      <c r="E102" s="206"/>
    </row>
    <row r="103" spans="1:5">
      <c r="A103" s="206"/>
      <c r="B103" s="206"/>
      <c r="C103" s="206"/>
      <c r="D103" s="206"/>
      <c r="E103" s="206"/>
    </row>
    <row r="104" spans="1:5">
      <c r="A104" s="206"/>
      <c r="B104" s="206"/>
      <c r="C104" s="206"/>
      <c r="D104" s="206"/>
      <c r="E104" s="206"/>
    </row>
    <row r="105" spans="1:5">
      <c r="A105" s="206"/>
      <c r="B105" s="206"/>
      <c r="C105" s="206"/>
      <c r="D105" s="206"/>
      <c r="E105" s="206"/>
    </row>
    <row r="106" spans="1:5">
      <c r="A106" s="206"/>
      <c r="B106" s="206"/>
      <c r="C106" s="206"/>
      <c r="D106" s="206"/>
      <c r="E106" s="206"/>
    </row>
    <row r="107" spans="1:5">
      <c r="A107" s="206"/>
      <c r="B107" s="206"/>
      <c r="C107" s="206"/>
      <c r="D107" s="206"/>
      <c r="E107" s="206"/>
    </row>
    <row r="108" spans="1:5">
      <c r="A108" s="206"/>
      <c r="B108" s="206"/>
      <c r="C108" s="206"/>
      <c r="D108" s="206"/>
      <c r="E108" s="206"/>
    </row>
    <row r="109" spans="1:5">
      <c r="A109" s="206"/>
      <c r="B109" s="206"/>
      <c r="C109" s="206"/>
      <c r="D109" s="206"/>
      <c r="E109" s="206"/>
    </row>
    <row r="110" spans="1:5">
      <c r="A110" s="206"/>
      <c r="B110" s="206"/>
      <c r="C110" s="206"/>
      <c r="D110" s="206"/>
      <c r="E110" s="206"/>
    </row>
    <row r="111" spans="1:5">
      <c r="A111" s="206"/>
      <c r="B111" s="206"/>
      <c r="C111" s="206"/>
      <c r="D111" s="206"/>
      <c r="E111" s="206"/>
    </row>
    <row r="112" spans="1:5">
      <c r="A112" s="206"/>
      <c r="B112" s="206"/>
      <c r="C112" s="206"/>
      <c r="D112" s="206"/>
      <c r="E112" s="206"/>
    </row>
    <row r="113" spans="1:5">
      <c r="A113" s="206"/>
      <c r="B113" s="206"/>
      <c r="C113" s="206"/>
      <c r="D113" s="206"/>
      <c r="E113" s="206"/>
    </row>
    <row r="114" spans="1:5">
      <c r="A114" s="206"/>
      <c r="B114" s="206"/>
      <c r="C114" s="206"/>
      <c r="D114" s="206"/>
      <c r="E114" s="206"/>
    </row>
    <row r="115" spans="1:5">
      <c r="A115" s="206"/>
      <c r="B115" s="206"/>
      <c r="C115" s="206"/>
      <c r="D115" s="206"/>
      <c r="E115" s="206"/>
    </row>
    <row r="116" spans="1:5">
      <c r="A116" s="206"/>
      <c r="B116" s="206"/>
      <c r="C116" s="206"/>
      <c r="D116" s="206"/>
      <c r="E116" s="206"/>
    </row>
    <row r="117" spans="1:5">
      <c r="A117" s="206"/>
      <c r="B117" s="206"/>
      <c r="C117" s="206"/>
      <c r="D117" s="206"/>
      <c r="E117" s="206"/>
    </row>
    <row r="118" spans="1:5">
      <c r="A118" s="206"/>
      <c r="B118" s="206"/>
      <c r="C118" s="206"/>
      <c r="D118" s="206"/>
      <c r="E118" s="206"/>
    </row>
    <row r="119" spans="1:5">
      <c r="A119" s="206"/>
      <c r="B119" s="206"/>
      <c r="C119" s="206"/>
      <c r="D119" s="206"/>
      <c r="E119" s="206"/>
    </row>
    <row r="120" spans="1:5">
      <c r="A120" s="206"/>
      <c r="B120" s="206"/>
      <c r="C120" s="206"/>
      <c r="D120" s="206"/>
      <c r="E120" s="206"/>
    </row>
    <row r="121" spans="1:5">
      <c r="A121" s="206"/>
      <c r="B121" s="206"/>
      <c r="C121" s="206"/>
      <c r="D121" s="206"/>
      <c r="E121" s="206"/>
    </row>
    <row r="122" spans="1:5">
      <c r="A122" s="206"/>
      <c r="B122" s="206"/>
      <c r="C122" s="206"/>
      <c r="D122" s="206"/>
      <c r="E122" s="206"/>
    </row>
    <row r="123" spans="1:5">
      <c r="A123" s="206"/>
      <c r="B123" s="206"/>
      <c r="C123" s="206"/>
      <c r="D123" s="206"/>
      <c r="E123" s="206"/>
    </row>
    <row r="124" spans="1:5">
      <c r="A124" s="206"/>
      <c r="B124" s="206"/>
      <c r="C124" s="206"/>
      <c r="D124" s="206"/>
      <c r="E124" s="206"/>
    </row>
    <row r="125" spans="1:5">
      <c r="A125" s="206"/>
      <c r="B125" s="206"/>
      <c r="C125" s="206"/>
      <c r="D125" s="206"/>
      <c r="E125" s="206"/>
    </row>
    <row r="126" spans="1:5">
      <c r="A126" s="206"/>
      <c r="B126" s="206"/>
      <c r="C126" s="206"/>
      <c r="D126" s="206"/>
      <c r="E126" s="206"/>
    </row>
    <row r="127" spans="1:5">
      <c r="A127" s="206"/>
      <c r="B127" s="206"/>
      <c r="C127" s="206"/>
      <c r="D127" s="206"/>
      <c r="E127" s="206"/>
    </row>
    <row r="128" spans="1:5">
      <c r="A128" s="206"/>
      <c r="B128" s="206"/>
      <c r="C128" s="206"/>
      <c r="D128" s="206"/>
      <c r="E128" s="206"/>
    </row>
    <row r="129" spans="1:5">
      <c r="A129" s="206"/>
      <c r="B129" s="206"/>
      <c r="C129" s="206"/>
      <c r="D129" s="206"/>
      <c r="E129" s="206"/>
    </row>
    <row r="130" spans="1:5">
      <c r="A130" s="206"/>
      <c r="B130" s="206"/>
      <c r="C130" s="206"/>
      <c r="D130" s="206"/>
      <c r="E130" s="206"/>
    </row>
    <row r="131" spans="1:5">
      <c r="A131" s="206"/>
      <c r="B131" s="206"/>
      <c r="C131" s="206"/>
      <c r="D131" s="206"/>
      <c r="E131" s="206"/>
    </row>
    <row r="132" spans="1:5">
      <c r="A132" s="206"/>
      <c r="B132" s="206"/>
      <c r="C132" s="206"/>
      <c r="D132" s="206"/>
      <c r="E132" s="206"/>
    </row>
    <row r="133" spans="1:5">
      <c r="A133" s="206"/>
      <c r="B133" s="206"/>
      <c r="C133" s="206"/>
      <c r="D133" s="206"/>
      <c r="E133" s="206"/>
    </row>
    <row r="134" spans="1:5">
      <c r="A134" s="206"/>
      <c r="B134" s="206"/>
      <c r="C134" s="206"/>
      <c r="D134" s="206"/>
      <c r="E134" s="206"/>
    </row>
    <row r="135" spans="1:5">
      <c r="A135" s="206"/>
      <c r="B135" s="206"/>
      <c r="C135" s="206"/>
      <c r="D135" s="206"/>
      <c r="E135" s="206"/>
    </row>
    <row r="136" spans="1:5">
      <c r="A136" s="206"/>
      <c r="B136" s="206"/>
      <c r="C136" s="206"/>
      <c r="D136" s="206"/>
      <c r="E136" s="206"/>
    </row>
    <row r="137" spans="1:5">
      <c r="A137" s="206"/>
      <c r="B137" s="206"/>
      <c r="C137" s="206"/>
      <c r="D137" s="206"/>
      <c r="E137" s="206"/>
    </row>
    <row r="138" spans="1:5">
      <c r="A138" s="206"/>
      <c r="B138" s="206"/>
      <c r="C138" s="206"/>
      <c r="D138" s="206"/>
      <c r="E138" s="206"/>
    </row>
    <row r="139" spans="1:5">
      <c r="A139" s="206"/>
      <c r="B139" s="206"/>
      <c r="C139" s="206"/>
      <c r="D139" s="206"/>
      <c r="E139" s="206"/>
    </row>
    <row r="140" spans="1:5">
      <c r="A140" s="206"/>
      <c r="B140" s="206"/>
      <c r="C140" s="206"/>
      <c r="D140" s="206"/>
      <c r="E140" s="206"/>
    </row>
    <row r="141" spans="1:5">
      <c r="A141" s="206"/>
      <c r="B141" s="206"/>
      <c r="C141" s="206"/>
      <c r="D141" s="206"/>
      <c r="E141" s="206"/>
    </row>
    <row r="142" spans="1:5">
      <c r="A142" s="206"/>
      <c r="B142" s="206"/>
      <c r="C142" s="206"/>
      <c r="D142" s="206"/>
      <c r="E142" s="206"/>
    </row>
    <row r="143" spans="1:5">
      <c r="A143" s="206"/>
      <c r="B143" s="206"/>
      <c r="C143" s="206"/>
      <c r="D143" s="206"/>
      <c r="E143" s="206"/>
    </row>
    <row r="144" spans="1:5">
      <c r="A144" s="206"/>
      <c r="B144" s="206"/>
      <c r="C144" s="206"/>
      <c r="D144" s="206"/>
      <c r="E144" s="206"/>
    </row>
    <row r="145" spans="1:5">
      <c r="A145" s="206"/>
      <c r="B145" s="206"/>
      <c r="C145" s="206"/>
      <c r="D145" s="206"/>
      <c r="E145" s="206"/>
    </row>
    <row r="146" spans="1:5">
      <c r="A146" s="206"/>
      <c r="B146" s="206"/>
      <c r="C146" s="206"/>
      <c r="D146" s="206"/>
      <c r="E146" s="206"/>
    </row>
    <row r="147" spans="1:5">
      <c r="A147" s="206"/>
      <c r="B147" s="206"/>
      <c r="C147" s="206"/>
      <c r="D147" s="206"/>
      <c r="E147" s="206"/>
    </row>
    <row r="148" spans="1:5">
      <c r="A148" s="206"/>
      <c r="B148" s="206"/>
      <c r="C148" s="206"/>
      <c r="D148" s="206"/>
      <c r="E148" s="206"/>
    </row>
    <row r="149" spans="1:5">
      <c r="A149" s="206"/>
      <c r="B149" s="206"/>
      <c r="C149" s="206"/>
      <c r="D149" s="206"/>
      <c r="E149" s="206"/>
    </row>
    <row r="150" spans="1:5">
      <c r="A150" s="206"/>
      <c r="B150" s="206"/>
      <c r="C150" s="206"/>
      <c r="D150" s="206"/>
      <c r="E150" s="206"/>
    </row>
    <row r="151" spans="1:5">
      <c r="A151" s="206"/>
      <c r="B151" s="206"/>
      <c r="C151" s="206"/>
      <c r="D151" s="206"/>
      <c r="E151" s="206"/>
    </row>
    <row r="152" spans="1:5">
      <c r="A152" s="206"/>
      <c r="B152" s="206"/>
      <c r="C152" s="206"/>
      <c r="D152" s="206"/>
      <c r="E152" s="206"/>
    </row>
    <row r="153" spans="1:5">
      <c r="A153" s="206"/>
      <c r="B153" s="206"/>
      <c r="C153" s="206"/>
      <c r="D153" s="206"/>
      <c r="E153" s="206"/>
    </row>
    <row r="154" spans="1:5">
      <c r="A154" s="206"/>
      <c r="B154" s="206"/>
      <c r="C154" s="206"/>
      <c r="D154" s="206"/>
      <c r="E154" s="206"/>
    </row>
    <row r="155" spans="1:5">
      <c r="A155" s="206"/>
      <c r="B155" s="206"/>
      <c r="C155" s="206"/>
      <c r="D155" s="206"/>
      <c r="E155" s="206"/>
    </row>
    <row r="156" spans="1:5">
      <c r="A156" s="206"/>
      <c r="B156" s="206"/>
      <c r="C156" s="206"/>
      <c r="D156" s="206"/>
      <c r="E156" s="206"/>
    </row>
    <row r="157" spans="1:5">
      <c r="A157" s="206"/>
      <c r="B157" s="206"/>
      <c r="C157" s="206"/>
      <c r="D157" s="206"/>
      <c r="E157" s="206"/>
    </row>
    <row r="158" spans="1:5">
      <c r="A158" s="206"/>
      <c r="B158" s="206"/>
      <c r="C158" s="206"/>
      <c r="D158" s="206"/>
      <c r="E158" s="206"/>
    </row>
    <row r="159" spans="1:5">
      <c r="A159" s="206"/>
      <c r="B159" s="206"/>
      <c r="C159" s="206"/>
      <c r="D159" s="206"/>
      <c r="E159" s="206"/>
    </row>
    <row r="160" spans="1:5">
      <c r="A160" s="206"/>
      <c r="B160" s="206"/>
      <c r="C160" s="206"/>
      <c r="D160" s="206"/>
      <c r="E160" s="206"/>
    </row>
    <row r="161" spans="1:5">
      <c r="A161" s="206"/>
      <c r="B161" s="206"/>
      <c r="C161" s="206"/>
      <c r="D161" s="206"/>
      <c r="E161" s="206"/>
    </row>
    <row r="162" spans="1:5">
      <c r="A162" s="206"/>
      <c r="B162" s="206"/>
      <c r="C162" s="206"/>
      <c r="D162" s="206"/>
      <c r="E162" s="206"/>
    </row>
    <row r="163" spans="1:5">
      <c r="A163" s="206"/>
      <c r="B163" s="206"/>
      <c r="C163" s="206"/>
      <c r="D163" s="206"/>
      <c r="E163" s="206"/>
    </row>
    <row r="164" spans="1:5">
      <c r="A164" s="206"/>
      <c r="B164" s="206"/>
      <c r="C164" s="206"/>
      <c r="D164" s="206"/>
      <c r="E164" s="206"/>
    </row>
    <row r="165" spans="1:5">
      <c r="A165" s="206"/>
      <c r="B165" s="206"/>
      <c r="C165" s="206"/>
      <c r="D165" s="206"/>
      <c r="E165" s="206"/>
    </row>
    <row r="166" spans="1:5">
      <c r="A166" s="206"/>
      <c r="B166" s="206"/>
      <c r="C166" s="206"/>
      <c r="D166" s="206"/>
      <c r="E166" s="206"/>
    </row>
    <row r="167" spans="1:5">
      <c r="A167" s="206"/>
      <c r="B167" s="206"/>
      <c r="C167" s="206"/>
      <c r="D167" s="206"/>
      <c r="E167" s="206"/>
    </row>
    <row r="168" spans="1:5">
      <c r="A168" s="206"/>
      <c r="B168" s="206"/>
      <c r="C168" s="206"/>
      <c r="D168" s="206"/>
      <c r="E168" s="206"/>
    </row>
    <row r="169" spans="1:5">
      <c r="A169" s="206"/>
      <c r="B169" s="206"/>
      <c r="C169" s="206"/>
      <c r="D169" s="206"/>
      <c r="E169" s="206"/>
    </row>
    <row r="170" spans="1:5">
      <c r="A170" s="206"/>
      <c r="B170" s="206"/>
      <c r="C170" s="206"/>
      <c r="D170" s="206"/>
      <c r="E170" s="206"/>
    </row>
    <row r="171" spans="1:5">
      <c r="A171" s="206"/>
      <c r="B171" s="206"/>
      <c r="C171" s="206"/>
      <c r="D171" s="206"/>
      <c r="E171" s="206"/>
    </row>
    <row r="172" spans="1:5">
      <c r="A172" s="206"/>
      <c r="B172" s="206"/>
      <c r="C172" s="206"/>
      <c r="D172" s="206"/>
      <c r="E172" s="206"/>
    </row>
    <row r="173" spans="1:5">
      <c r="A173" s="206"/>
      <c r="B173" s="206"/>
      <c r="C173" s="206"/>
      <c r="D173" s="206"/>
      <c r="E173" s="206"/>
    </row>
    <row r="174" spans="1:5">
      <c r="A174" s="206"/>
      <c r="B174" s="206"/>
      <c r="C174" s="206"/>
      <c r="D174" s="206"/>
      <c r="E174" s="206"/>
    </row>
    <row r="175" spans="1:5">
      <c r="A175" s="206"/>
      <c r="B175" s="206"/>
      <c r="C175" s="206"/>
      <c r="D175" s="206"/>
      <c r="E175" s="206"/>
    </row>
    <row r="176" spans="1:5">
      <c r="A176" s="206"/>
      <c r="B176" s="206"/>
      <c r="C176" s="206"/>
      <c r="D176" s="206"/>
      <c r="E176" s="206"/>
    </row>
    <row r="177" spans="1:5">
      <c r="A177" s="206"/>
      <c r="B177" s="206"/>
      <c r="C177" s="206"/>
      <c r="D177" s="206"/>
      <c r="E177" s="206"/>
    </row>
    <row r="178" spans="1:5">
      <c r="A178" s="206"/>
      <c r="B178" s="206"/>
      <c r="C178" s="206"/>
      <c r="D178" s="206"/>
      <c r="E178" s="206"/>
    </row>
    <row r="179" spans="1:5">
      <c r="A179" s="206"/>
      <c r="B179" s="206"/>
      <c r="C179" s="206"/>
      <c r="D179" s="206"/>
      <c r="E179" s="206"/>
    </row>
    <row r="180" spans="1:5">
      <c r="A180" s="206"/>
      <c r="B180" s="206"/>
      <c r="C180" s="206"/>
      <c r="D180" s="206"/>
      <c r="E180" s="206"/>
    </row>
    <row r="181" spans="1:5">
      <c r="A181" s="206"/>
      <c r="B181" s="206"/>
      <c r="C181" s="206"/>
      <c r="D181" s="206"/>
      <c r="E181" s="206"/>
    </row>
    <row r="182" spans="1:5">
      <c r="A182" s="206"/>
      <c r="B182" s="206"/>
      <c r="C182" s="206"/>
      <c r="D182" s="206"/>
      <c r="E182" s="206"/>
    </row>
    <row r="183" spans="1:5">
      <c r="A183" s="206"/>
      <c r="B183" s="206"/>
      <c r="C183" s="206"/>
      <c r="D183" s="206"/>
      <c r="E183" s="206"/>
    </row>
    <row r="184" spans="1:5">
      <c r="A184" s="206"/>
      <c r="B184" s="206"/>
      <c r="C184" s="206"/>
      <c r="D184" s="206"/>
      <c r="E184" s="206"/>
    </row>
    <row r="185" spans="1:5">
      <c r="A185" s="206"/>
      <c r="B185" s="206"/>
      <c r="C185" s="206"/>
      <c r="D185" s="206"/>
      <c r="E185" s="206"/>
    </row>
    <row r="186" spans="1:5">
      <c r="A186" s="206"/>
      <c r="B186" s="206"/>
      <c r="C186" s="206"/>
      <c r="D186" s="206"/>
      <c r="E186" s="206"/>
    </row>
    <row r="187" spans="1:5">
      <c r="A187" s="206"/>
      <c r="B187" s="206"/>
      <c r="C187" s="206"/>
      <c r="D187" s="206"/>
      <c r="E187" s="206"/>
    </row>
    <row r="188" spans="1:5">
      <c r="A188" s="206"/>
      <c r="B188" s="206"/>
      <c r="C188" s="206"/>
      <c r="D188" s="206"/>
      <c r="E188" s="206"/>
    </row>
    <row r="189" spans="1:5">
      <c r="A189" s="206"/>
      <c r="B189" s="206"/>
      <c r="C189" s="206"/>
      <c r="D189" s="206"/>
      <c r="E189" s="206"/>
    </row>
    <row r="190" spans="1:5">
      <c r="A190" s="206"/>
      <c r="B190" s="206"/>
      <c r="C190" s="206"/>
      <c r="D190" s="206"/>
      <c r="E190" s="206"/>
    </row>
    <row r="191" spans="1:5">
      <c r="A191" s="206"/>
      <c r="B191" s="206"/>
      <c r="C191" s="206"/>
      <c r="D191" s="206"/>
      <c r="E191" s="206"/>
    </row>
    <row r="192" spans="1:5">
      <c r="A192" s="206"/>
      <c r="B192" s="206"/>
      <c r="C192" s="206"/>
      <c r="D192" s="206"/>
      <c r="E192" s="206"/>
    </row>
    <row r="193" spans="1:5">
      <c r="A193" s="206"/>
      <c r="B193" s="206"/>
      <c r="C193" s="206"/>
      <c r="D193" s="206"/>
      <c r="E193" s="206"/>
    </row>
    <row r="194" spans="1:5">
      <c r="A194" s="206"/>
      <c r="B194" s="206"/>
      <c r="C194" s="206"/>
      <c r="D194" s="206"/>
      <c r="E194" s="206"/>
    </row>
    <row r="195" spans="1:5">
      <c r="A195" s="206"/>
      <c r="B195" s="206"/>
      <c r="C195" s="206"/>
      <c r="D195" s="206"/>
      <c r="E195" s="206"/>
    </row>
    <row r="196" spans="1:5">
      <c r="A196" s="206"/>
      <c r="B196" s="206"/>
      <c r="C196" s="206"/>
      <c r="D196" s="206"/>
      <c r="E196" s="206"/>
    </row>
    <row r="197" spans="1:5">
      <c r="A197" s="206"/>
      <c r="B197" s="206"/>
      <c r="C197" s="206"/>
      <c r="D197" s="206"/>
      <c r="E197" s="206"/>
    </row>
    <row r="198" spans="1:5">
      <c r="A198" s="206"/>
      <c r="B198" s="206"/>
      <c r="C198" s="206"/>
      <c r="D198" s="206"/>
      <c r="E198" s="206"/>
    </row>
    <row r="199" spans="1:5">
      <c r="A199" s="206"/>
      <c r="B199" s="206"/>
      <c r="C199" s="206"/>
      <c r="D199" s="206"/>
      <c r="E199" s="206"/>
    </row>
    <row r="200" spans="1:5">
      <c r="A200" s="206"/>
      <c r="B200" s="206"/>
      <c r="C200" s="206"/>
      <c r="D200" s="206"/>
      <c r="E200" s="206"/>
    </row>
    <row r="201" spans="1:5">
      <c r="A201" s="206"/>
      <c r="B201" s="206"/>
      <c r="C201" s="206"/>
      <c r="D201" s="206"/>
      <c r="E201" s="206"/>
    </row>
    <row r="202" spans="1:5">
      <c r="A202" s="206"/>
      <c r="B202" s="206"/>
      <c r="C202" s="206"/>
      <c r="D202" s="206"/>
      <c r="E202" s="206"/>
    </row>
    <row r="203" spans="1:5">
      <c r="A203" s="206"/>
      <c r="B203" s="206"/>
      <c r="C203" s="206"/>
      <c r="D203" s="206"/>
      <c r="E203" s="206"/>
    </row>
    <row r="204" spans="1:5">
      <c r="A204" s="206"/>
      <c r="B204" s="206"/>
      <c r="C204" s="206"/>
      <c r="D204" s="206"/>
      <c r="E204" s="206"/>
    </row>
    <row r="205" spans="1:5">
      <c r="A205" s="206"/>
      <c r="B205" s="206"/>
      <c r="C205" s="206"/>
      <c r="D205" s="206"/>
      <c r="E205" s="206"/>
    </row>
    <row r="206" spans="1:5">
      <c r="A206" s="206"/>
      <c r="B206" s="206"/>
      <c r="C206" s="206"/>
      <c r="D206" s="206"/>
      <c r="E206" s="206"/>
    </row>
    <row r="207" spans="1:5">
      <c r="A207" s="206"/>
      <c r="B207" s="206"/>
      <c r="C207" s="206"/>
      <c r="D207" s="206"/>
      <c r="E207" s="206"/>
    </row>
    <row r="208" spans="1:5">
      <c r="A208" s="206"/>
      <c r="B208" s="206"/>
      <c r="C208" s="206"/>
      <c r="D208" s="206"/>
      <c r="E208" s="206"/>
    </row>
    <row r="209" spans="1:5">
      <c r="A209" s="206"/>
      <c r="B209" s="206"/>
      <c r="C209" s="206"/>
      <c r="D209" s="206"/>
      <c r="E209" s="206"/>
    </row>
    <row r="210" spans="1:5">
      <c r="A210" s="206"/>
      <c r="B210" s="206"/>
      <c r="C210" s="206"/>
      <c r="D210" s="206"/>
      <c r="E210" s="206"/>
    </row>
    <row r="211" spans="1:5">
      <c r="A211" s="206"/>
      <c r="B211" s="206"/>
      <c r="C211" s="206"/>
      <c r="D211" s="206"/>
      <c r="E211" s="206"/>
    </row>
    <row r="212" spans="1:5">
      <c r="A212" s="206"/>
      <c r="B212" s="206"/>
      <c r="C212" s="206"/>
      <c r="D212" s="206"/>
      <c r="E212" s="206"/>
    </row>
    <row r="213" spans="1:5">
      <c r="A213" s="206"/>
      <c r="B213" s="206"/>
      <c r="C213" s="206"/>
      <c r="D213" s="206"/>
      <c r="E213" s="206"/>
    </row>
    <row r="214" spans="1:5">
      <c r="A214" s="206"/>
      <c r="B214" s="206"/>
      <c r="C214" s="206"/>
      <c r="D214" s="206"/>
      <c r="E214" s="206"/>
    </row>
    <row r="215" spans="1:5">
      <c r="A215" s="206"/>
      <c r="B215" s="206"/>
      <c r="C215" s="206"/>
      <c r="D215" s="206"/>
      <c r="E215" s="206"/>
    </row>
    <row r="216" spans="1:5">
      <c r="A216" s="206"/>
      <c r="B216" s="206"/>
      <c r="C216" s="206"/>
      <c r="D216" s="206"/>
      <c r="E216" s="206"/>
    </row>
    <row r="217" spans="1:5">
      <c r="A217" s="206"/>
      <c r="B217" s="206"/>
      <c r="C217" s="206"/>
      <c r="D217" s="206"/>
      <c r="E217" s="206"/>
    </row>
    <row r="218" spans="1:5">
      <c r="A218" s="206"/>
      <c r="B218" s="206"/>
      <c r="C218" s="206"/>
      <c r="D218" s="206"/>
      <c r="E218" s="206"/>
    </row>
    <row r="219" spans="1:5">
      <c r="A219" s="206"/>
      <c r="B219" s="206"/>
      <c r="C219" s="206"/>
      <c r="D219" s="206"/>
      <c r="E219" s="206"/>
    </row>
    <row r="220" spans="1:5">
      <c r="A220" s="206"/>
      <c r="B220" s="206"/>
      <c r="C220" s="206"/>
      <c r="D220" s="206"/>
      <c r="E220" s="206"/>
    </row>
    <row r="221" spans="1:5">
      <c r="A221" s="206"/>
      <c r="B221" s="206"/>
      <c r="C221" s="206"/>
      <c r="D221" s="206"/>
      <c r="E221" s="206"/>
    </row>
    <row r="222" spans="1:5">
      <c r="A222" s="206"/>
      <c r="B222" s="206"/>
      <c r="C222" s="206"/>
      <c r="D222" s="206"/>
      <c r="E222" s="206"/>
    </row>
    <row r="223" spans="1:5">
      <c r="A223" s="206"/>
      <c r="B223" s="206"/>
      <c r="C223" s="206"/>
      <c r="D223" s="206"/>
      <c r="E223" s="206"/>
    </row>
    <row r="224" spans="1:5">
      <c r="A224" s="206"/>
      <c r="B224" s="206"/>
      <c r="C224" s="206"/>
      <c r="D224" s="206"/>
      <c r="E224" s="206"/>
    </row>
    <row r="225" spans="1:5">
      <c r="A225" s="206"/>
      <c r="B225" s="206"/>
      <c r="C225" s="206"/>
      <c r="D225" s="206"/>
      <c r="E225" s="206"/>
    </row>
    <row r="226" spans="1:5">
      <c r="A226" s="206"/>
      <c r="B226" s="206"/>
      <c r="C226" s="206"/>
      <c r="D226" s="206"/>
      <c r="E226" s="206"/>
    </row>
    <row r="227" spans="1:5">
      <c r="A227" s="206"/>
      <c r="B227" s="206"/>
      <c r="C227" s="206"/>
      <c r="D227" s="206"/>
      <c r="E227" s="206"/>
    </row>
    <row r="228" spans="1:5">
      <c r="A228" s="206"/>
      <c r="B228" s="206"/>
      <c r="C228" s="206"/>
      <c r="D228" s="206"/>
      <c r="E228" s="206"/>
    </row>
    <row r="229" spans="1:5">
      <c r="A229" s="206"/>
      <c r="B229" s="206"/>
      <c r="C229" s="206"/>
      <c r="D229" s="206"/>
      <c r="E229" s="206"/>
    </row>
    <row r="230" spans="1:5">
      <c r="A230" s="206"/>
      <c r="B230" s="206"/>
      <c r="C230" s="206"/>
      <c r="D230" s="206"/>
      <c r="E230" s="206"/>
    </row>
    <row r="231" spans="1:5">
      <c r="A231" s="206"/>
      <c r="B231" s="206"/>
      <c r="C231" s="206"/>
      <c r="D231" s="206"/>
      <c r="E231" s="206"/>
    </row>
    <row r="232" spans="1:5">
      <c r="A232" s="206"/>
      <c r="B232" s="206"/>
      <c r="C232" s="206"/>
      <c r="D232" s="206"/>
      <c r="E232" s="206"/>
    </row>
    <row r="233" spans="1:5">
      <c r="A233" s="206"/>
      <c r="B233" s="206"/>
      <c r="C233" s="206"/>
      <c r="D233" s="206"/>
      <c r="E233" s="206"/>
    </row>
    <row r="234" spans="1:5">
      <c r="A234" s="206"/>
      <c r="B234" s="206"/>
      <c r="C234" s="206"/>
      <c r="D234" s="206"/>
      <c r="E234" s="206"/>
    </row>
    <row r="235" spans="1:5">
      <c r="A235" s="206"/>
      <c r="B235" s="206"/>
      <c r="C235" s="206"/>
      <c r="D235" s="206"/>
      <c r="E235" s="206"/>
    </row>
    <row r="236" spans="1:5">
      <c r="A236" s="206"/>
      <c r="B236" s="206"/>
      <c r="C236" s="206"/>
      <c r="D236" s="206"/>
      <c r="E236" s="206"/>
    </row>
    <row r="237" spans="1:5">
      <c r="A237" s="206"/>
      <c r="B237" s="206"/>
      <c r="C237" s="206"/>
      <c r="D237" s="206"/>
      <c r="E237" s="206"/>
    </row>
    <row r="238" spans="1:5">
      <c r="A238" s="206"/>
      <c r="B238" s="206"/>
      <c r="C238" s="206"/>
      <c r="D238" s="206"/>
      <c r="E238" s="206"/>
    </row>
    <row r="239" spans="1:5">
      <c r="A239" s="206"/>
      <c r="B239" s="206"/>
      <c r="C239" s="206"/>
      <c r="D239" s="206"/>
      <c r="E239" s="206"/>
    </row>
    <row r="240" spans="1:5">
      <c r="A240" s="206"/>
      <c r="B240" s="206"/>
      <c r="C240" s="206"/>
      <c r="D240" s="206"/>
      <c r="E240" s="206"/>
    </row>
    <row r="241" spans="1:5">
      <c r="A241" s="206"/>
      <c r="B241" s="206"/>
      <c r="C241" s="206"/>
      <c r="D241" s="206"/>
      <c r="E241" s="206"/>
    </row>
    <row r="242" spans="1:5">
      <c r="A242" s="206"/>
      <c r="B242" s="206"/>
      <c r="C242" s="206"/>
      <c r="D242" s="206"/>
      <c r="E242" s="206"/>
    </row>
    <row r="243" spans="1:5">
      <c r="A243" s="206"/>
      <c r="B243" s="206"/>
      <c r="C243" s="206"/>
      <c r="D243" s="206"/>
      <c r="E243" s="206"/>
    </row>
    <row r="244" spans="1:5">
      <c r="A244" s="206"/>
      <c r="B244" s="206"/>
      <c r="C244" s="206"/>
      <c r="D244" s="206"/>
      <c r="E244" s="206"/>
    </row>
    <row r="245" spans="1:5">
      <c r="A245" s="206"/>
      <c r="B245" s="206"/>
      <c r="C245" s="206"/>
      <c r="D245" s="206"/>
      <c r="E245" s="206"/>
    </row>
    <row r="246" spans="1:5">
      <c r="A246" s="206"/>
      <c r="B246" s="206"/>
      <c r="C246" s="206"/>
      <c r="D246" s="206"/>
      <c r="E246" s="206"/>
    </row>
    <row r="247" spans="1:5">
      <c r="A247" s="206"/>
      <c r="B247" s="206"/>
      <c r="C247" s="206"/>
      <c r="D247" s="206"/>
      <c r="E247" s="206"/>
    </row>
    <row r="248" spans="1:5">
      <c r="A248" s="206"/>
      <c r="B248" s="206"/>
      <c r="C248" s="206"/>
      <c r="D248" s="206"/>
      <c r="E248" s="206"/>
    </row>
    <row r="249" spans="1:5">
      <c r="A249" s="206"/>
      <c r="B249" s="206"/>
      <c r="C249" s="206"/>
      <c r="D249" s="206"/>
      <c r="E249" s="206"/>
    </row>
    <row r="250" spans="1:5">
      <c r="A250" s="206"/>
      <c r="B250" s="206"/>
      <c r="C250" s="206"/>
      <c r="D250" s="206"/>
      <c r="E250" s="206"/>
    </row>
    <row r="251" spans="1:5">
      <c r="A251" s="206"/>
      <c r="B251" s="206"/>
      <c r="C251" s="206"/>
      <c r="D251" s="206"/>
      <c r="E251" s="206"/>
    </row>
    <row r="252" spans="1:5">
      <c r="A252" s="206"/>
      <c r="B252" s="206"/>
      <c r="C252" s="206"/>
      <c r="D252" s="206"/>
      <c r="E252" s="206"/>
    </row>
    <row r="253" spans="1:5">
      <c r="A253" s="206"/>
      <c r="B253" s="206"/>
      <c r="C253" s="206"/>
      <c r="D253" s="206"/>
      <c r="E253" s="206"/>
    </row>
    <row r="254" spans="1:5">
      <c r="A254" s="206"/>
      <c r="B254" s="206"/>
      <c r="C254" s="206"/>
      <c r="D254" s="206"/>
      <c r="E254" s="206"/>
    </row>
    <row r="255" spans="1:5">
      <c r="A255" s="206"/>
      <c r="B255" s="206"/>
      <c r="C255" s="206"/>
      <c r="D255" s="206"/>
      <c r="E255" s="206"/>
    </row>
    <row r="256" spans="1:5">
      <c r="A256" s="206"/>
      <c r="B256" s="206"/>
      <c r="C256" s="206"/>
      <c r="D256" s="206"/>
      <c r="E256" s="206"/>
    </row>
    <row r="257" spans="1:5">
      <c r="A257" s="206"/>
      <c r="B257" s="206"/>
      <c r="C257" s="206"/>
      <c r="D257" s="206"/>
      <c r="E257" s="206"/>
    </row>
    <row r="258" spans="1:5">
      <c r="A258" s="206"/>
      <c r="B258" s="206"/>
      <c r="C258" s="206"/>
      <c r="D258" s="206"/>
      <c r="E258" s="206"/>
    </row>
    <row r="259" spans="1:5">
      <c r="A259" s="206"/>
      <c r="B259" s="206"/>
      <c r="C259" s="206"/>
      <c r="D259" s="206"/>
      <c r="E259" s="206"/>
    </row>
    <row r="260" spans="1:5">
      <c r="A260" s="206"/>
      <c r="B260" s="206"/>
      <c r="C260" s="206"/>
      <c r="D260" s="206"/>
      <c r="E260" s="206"/>
    </row>
    <row r="261" spans="1:5">
      <c r="A261" s="206"/>
      <c r="B261" s="206"/>
      <c r="C261" s="206"/>
      <c r="D261" s="206"/>
      <c r="E261" s="206"/>
    </row>
    <row r="262" spans="1:5">
      <c r="A262" s="206"/>
      <c r="B262" s="206"/>
      <c r="C262" s="206"/>
      <c r="D262" s="206"/>
      <c r="E262" s="206"/>
    </row>
    <row r="263" spans="1:5">
      <c r="A263" s="206"/>
      <c r="B263" s="206"/>
      <c r="C263" s="206"/>
      <c r="D263" s="206"/>
      <c r="E263" s="206"/>
    </row>
    <row r="264" spans="1:5">
      <c r="A264" s="206"/>
      <c r="B264" s="206"/>
      <c r="C264" s="206"/>
      <c r="D264" s="206"/>
      <c r="E264" s="206"/>
    </row>
    <row r="265" spans="1:5">
      <c r="A265" s="206"/>
      <c r="B265" s="206"/>
      <c r="C265" s="206"/>
      <c r="D265" s="206"/>
      <c r="E265" s="206"/>
    </row>
    <row r="266" spans="1:5">
      <c r="A266" s="206"/>
      <c r="B266" s="206"/>
      <c r="C266" s="206"/>
      <c r="D266" s="206"/>
      <c r="E266" s="206"/>
    </row>
    <row r="267" spans="1:5">
      <c r="A267" s="206"/>
      <c r="B267" s="206"/>
      <c r="C267" s="206"/>
      <c r="D267" s="206"/>
      <c r="E267" s="206"/>
    </row>
    <row r="268" spans="1:5">
      <c r="A268" s="206"/>
      <c r="B268" s="206"/>
      <c r="C268" s="206"/>
      <c r="D268" s="206"/>
      <c r="E268" s="206"/>
    </row>
    <row r="269" spans="1:5">
      <c r="A269" s="206"/>
      <c r="B269" s="206"/>
      <c r="C269" s="206"/>
      <c r="D269" s="206"/>
      <c r="E269" s="206"/>
    </row>
    <row r="270" spans="1:5">
      <c r="A270" s="206"/>
      <c r="B270" s="206"/>
      <c r="C270" s="206"/>
      <c r="D270" s="206"/>
      <c r="E270" s="206"/>
    </row>
    <row r="271" spans="1:5">
      <c r="A271" s="206"/>
      <c r="B271" s="206"/>
      <c r="C271" s="206"/>
      <c r="D271" s="206"/>
      <c r="E271" s="206"/>
    </row>
    <row r="272" spans="1:5">
      <c r="A272" s="206"/>
      <c r="B272" s="206"/>
      <c r="C272" s="206"/>
      <c r="D272" s="206"/>
      <c r="E272" s="206"/>
    </row>
    <row r="273" spans="1:5">
      <c r="A273" s="206"/>
      <c r="B273" s="206"/>
      <c r="C273" s="206"/>
      <c r="D273" s="206"/>
      <c r="E273" s="206"/>
    </row>
    <row r="274" spans="1:5">
      <c r="A274" s="206"/>
      <c r="B274" s="206"/>
      <c r="C274" s="206"/>
      <c r="D274" s="206"/>
      <c r="E274" s="206"/>
    </row>
    <row r="275" spans="1:5">
      <c r="A275" s="206"/>
      <c r="B275" s="206"/>
      <c r="C275" s="206"/>
      <c r="D275" s="206"/>
      <c r="E275" s="206"/>
    </row>
    <row r="276" spans="1:5">
      <c r="A276" s="206"/>
      <c r="B276" s="206"/>
      <c r="C276" s="206"/>
      <c r="D276" s="206"/>
      <c r="E276" s="206"/>
    </row>
    <row r="277" spans="1:5">
      <c r="A277" s="206"/>
      <c r="B277" s="206"/>
      <c r="C277" s="206"/>
      <c r="D277" s="206"/>
      <c r="E277" s="206"/>
    </row>
    <row r="278" spans="1:5">
      <c r="A278" s="206"/>
      <c r="B278" s="206"/>
      <c r="C278" s="206"/>
      <c r="D278" s="206"/>
      <c r="E278" s="206"/>
    </row>
    <row r="279" spans="1:5">
      <c r="A279" s="206"/>
      <c r="B279" s="206"/>
      <c r="C279" s="206"/>
      <c r="D279" s="206"/>
      <c r="E279" s="206"/>
    </row>
    <row r="280" spans="1:5">
      <c r="A280" s="206"/>
      <c r="B280" s="206"/>
      <c r="C280" s="206"/>
      <c r="D280" s="206"/>
      <c r="E280" s="206"/>
    </row>
    <row r="281" spans="1:5">
      <c r="A281" s="206"/>
      <c r="B281" s="206"/>
      <c r="C281" s="206"/>
      <c r="D281" s="206"/>
      <c r="E281" s="206"/>
    </row>
    <row r="282" spans="1:5">
      <c r="A282" s="206"/>
      <c r="B282" s="206"/>
      <c r="C282" s="206"/>
      <c r="D282" s="206"/>
      <c r="E282" s="206"/>
    </row>
    <row r="283" spans="1:5">
      <c r="A283" s="206"/>
      <c r="B283" s="206"/>
      <c r="C283" s="206"/>
      <c r="D283" s="206"/>
      <c r="E283" s="206"/>
    </row>
    <row r="284" spans="1:5">
      <c r="A284" s="206"/>
      <c r="B284" s="206"/>
      <c r="C284" s="206"/>
      <c r="D284" s="206"/>
      <c r="E284" s="206"/>
    </row>
    <row r="285" spans="1:5">
      <c r="A285" s="206"/>
      <c r="B285" s="206"/>
      <c r="C285" s="206"/>
      <c r="D285" s="206"/>
      <c r="E285" s="206"/>
    </row>
    <row r="286" spans="1:5">
      <c r="A286" s="206"/>
      <c r="B286" s="206"/>
      <c r="C286" s="206"/>
      <c r="D286" s="206"/>
      <c r="E286" s="206"/>
    </row>
    <row r="287" spans="1:5">
      <c r="A287" s="206"/>
      <c r="B287" s="206"/>
      <c r="C287" s="206"/>
      <c r="D287" s="206"/>
      <c r="E287" s="206"/>
    </row>
    <row r="288" spans="1:5">
      <c r="A288" s="206"/>
      <c r="B288" s="206"/>
      <c r="C288" s="206"/>
      <c r="D288" s="206"/>
      <c r="E288" s="206"/>
    </row>
    <row r="289" spans="1:5">
      <c r="A289" s="206"/>
      <c r="B289" s="206"/>
      <c r="C289" s="206"/>
      <c r="D289" s="206"/>
      <c r="E289" s="206"/>
    </row>
    <row r="290" spans="1:5">
      <c r="A290" s="206"/>
      <c r="B290" s="206"/>
      <c r="C290" s="206"/>
      <c r="D290" s="206"/>
      <c r="E290" s="206"/>
    </row>
    <row r="291" spans="1:5">
      <c r="A291" s="206"/>
      <c r="B291" s="206"/>
      <c r="C291" s="206"/>
      <c r="D291" s="206"/>
      <c r="E291" s="206"/>
    </row>
    <row r="292" spans="1:5">
      <c r="A292" s="206"/>
      <c r="B292" s="206"/>
      <c r="C292" s="206"/>
      <c r="D292" s="206"/>
      <c r="E292" s="206"/>
    </row>
    <row r="293" spans="1:5">
      <c r="A293" s="206"/>
      <c r="B293" s="206"/>
      <c r="C293" s="206"/>
      <c r="D293" s="206"/>
      <c r="E293" s="206"/>
    </row>
    <row r="294" spans="1:5">
      <c r="A294" s="206"/>
      <c r="B294" s="206"/>
      <c r="C294" s="206"/>
      <c r="D294" s="206"/>
      <c r="E294" s="206"/>
    </row>
    <row r="295" spans="1:5">
      <c r="A295" s="206"/>
      <c r="B295" s="206"/>
      <c r="C295" s="206"/>
      <c r="D295" s="206"/>
      <c r="E295" s="206"/>
    </row>
    <row r="296" spans="1:5">
      <c r="A296" s="206"/>
      <c r="B296" s="206"/>
      <c r="C296" s="206"/>
      <c r="D296" s="206"/>
      <c r="E296" s="206"/>
    </row>
    <row r="297" spans="1:5">
      <c r="A297" s="206"/>
      <c r="B297" s="206"/>
      <c r="C297" s="206"/>
      <c r="D297" s="206"/>
      <c r="E297" s="206"/>
    </row>
    <row r="298" spans="1:5">
      <c r="A298" s="206"/>
      <c r="B298" s="206"/>
      <c r="C298" s="206"/>
      <c r="D298" s="206"/>
      <c r="E298" s="206"/>
    </row>
    <row r="299" spans="1:5">
      <c r="A299" s="206"/>
      <c r="B299" s="206"/>
      <c r="C299" s="206"/>
      <c r="D299" s="206"/>
      <c r="E299" s="206"/>
    </row>
    <row r="300" spans="1:5">
      <c r="A300" s="206"/>
      <c r="B300" s="206"/>
      <c r="C300" s="206"/>
      <c r="D300" s="206"/>
      <c r="E300" s="206"/>
    </row>
    <row r="301" spans="1:5">
      <c r="A301" s="206"/>
      <c r="B301" s="206"/>
      <c r="C301" s="206"/>
      <c r="D301" s="206"/>
      <c r="E301" s="206"/>
    </row>
    <row r="302" spans="1:5">
      <c r="A302" s="206"/>
      <c r="B302" s="206"/>
      <c r="C302" s="206"/>
      <c r="D302" s="206"/>
      <c r="E302" s="206"/>
    </row>
    <row r="303" spans="1:5">
      <c r="A303" s="206"/>
      <c r="B303" s="206"/>
      <c r="C303" s="206"/>
      <c r="D303" s="206"/>
      <c r="E303" s="206"/>
    </row>
    <row r="304" spans="1:5">
      <c r="A304" s="206"/>
      <c r="B304" s="206"/>
      <c r="C304" s="206"/>
      <c r="D304" s="206"/>
      <c r="E304" s="206"/>
    </row>
    <row r="305" spans="1:5">
      <c r="A305" s="206"/>
      <c r="B305" s="206"/>
      <c r="C305" s="206"/>
      <c r="D305" s="206"/>
      <c r="E305" s="206"/>
    </row>
    <row r="306" spans="1:5">
      <c r="A306" s="206"/>
      <c r="B306" s="206"/>
      <c r="C306" s="206"/>
      <c r="D306" s="206"/>
      <c r="E306" s="206"/>
    </row>
    <row r="307" spans="1:5">
      <c r="A307" s="206"/>
      <c r="B307" s="206"/>
      <c r="C307" s="206"/>
      <c r="D307" s="206"/>
      <c r="E307" s="206"/>
    </row>
    <row r="308" spans="1:5">
      <c r="A308" s="206"/>
      <c r="B308" s="206"/>
      <c r="C308" s="206"/>
      <c r="D308" s="206"/>
      <c r="E308" s="206"/>
    </row>
    <row r="309" spans="1:5">
      <c r="A309" s="206"/>
      <c r="B309" s="206"/>
      <c r="C309" s="206"/>
      <c r="D309" s="206"/>
      <c r="E309" s="206"/>
    </row>
    <row r="310" spans="1:5">
      <c r="A310" s="206"/>
      <c r="B310" s="206"/>
      <c r="C310" s="206"/>
      <c r="D310" s="206"/>
      <c r="E310" s="206"/>
    </row>
    <row r="311" spans="1:5">
      <c r="A311" s="206"/>
      <c r="B311" s="206"/>
      <c r="C311" s="206"/>
      <c r="D311" s="206"/>
      <c r="E311" s="206"/>
    </row>
    <row r="312" spans="1:5">
      <c r="A312" s="206"/>
      <c r="B312" s="206"/>
      <c r="C312" s="206"/>
      <c r="D312" s="206"/>
      <c r="E312" s="206"/>
    </row>
    <row r="313" spans="1:5">
      <c r="A313" s="206"/>
      <c r="B313" s="206"/>
      <c r="C313" s="206"/>
      <c r="D313" s="206"/>
      <c r="E313" s="206"/>
    </row>
    <row r="314" spans="1:5">
      <c r="A314" s="206"/>
      <c r="B314" s="206"/>
      <c r="C314" s="206"/>
      <c r="D314" s="206"/>
      <c r="E314" s="206"/>
    </row>
    <row r="315" spans="1:5">
      <c r="A315" s="206"/>
      <c r="B315" s="206"/>
      <c r="C315" s="206"/>
      <c r="D315" s="206"/>
      <c r="E315" s="206"/>
    </row>
    <row r="316" spans="1:5">
      <c r="A316" s="206"/>
      <c r="B316" s="206"/>
      <c r="C316" s="206"/>
      <c r="D316" s="206"/>
      <c r="E316" s="206"/>
    </row>
    <row r="317" spans="1:5">
      <c r="A317" s="206"/>
      <c r="B317" s="206"/>
      <c r="C317" s="206"/>
      <c r="D317" s="206"/>
      <c r="E317" s="206"/>
    </row>
    <row r="318" spans="1:5">
      <c r="A318" s="206"/>
      <c r="B318" s="206"/>
      <c r="C318" s="206"/>
      <c r="D318" s="206"/>
      <c r="E318" s="206"/>
    </row>
    <row r="319" spans="1:5">
      <c r="A319" s="206"/>
      <c r="B319" s="206"/>
      <c r="C319" s="206"/>
      <c r="D319" s="206"/>
      <c r="E319" s="206"/>
    </row>
    <row r="320" spans="1:5">
      <c r="A320" s="206"/>
      <c r="B320" s="206"/>
      <c r="C320" s="206"/>
      <c r="D320" s="206"/>
      <c r="E320" s="206"/>
    </row>
    <row r="321" spans="1:5">
      <c r="A321" s="206"/>
      <c r="B321" s="206"/>
      <c r="C321" s="206"/>
      <c r="D321" s="206"/>
      <c r="E321" s="206"/>
    </row>
    <row r="322" spans="1:5">
      <c r="A322" s="206"/>
      <c r="B322" s="206"/>
      <c r="C322" s="206"/>
      <c r="D322" s="206"/>
      <c r="E322" s="206"/>
    </row>
    <row r="323" spans="1:5">
      <c r="A323" s="206"/>
      <c r="B323" s="206"/>
      <c r="C323" s="206"/>
      <c r="D323" s="206"/>
      <c r="E323" s="206"/>
    </row>
    <row r="324" spans="1:5">
      <c r="A324" s="206"/>
      <c r="B324" s="206"/>
      <c r="C324" s="206"/>
      <c r="D324" s="206"/>
      <c r="E324" s="206"/>
    </row>
    <row r="325" spans="1:5">
      <c r="A325" s="206"/>
      <c r="B325" s="206"/>
      <c r="C325" s="206"/>
      <c r="D325" s="206"/>
      <c r="E325" s="206"/>
    </row>
    <row r="326" spans="1:5">
      <c r="A326" s="206"/>
      <c r="B326" s="206"/>
      <c r="C326" s="206"/>
      <c r="D326" s="206"/>
      <c r="E326" s="206"/>
    </row>
    <row r="327" spans="1:5">
      <c r="A327" s="206"/>
      <c r="B327" s="206"/>
      <c r="C327" s="206"/>
      <c r="D327" s="206"/>
      <c r="E327" s="206"/>
    </row>
    <row r="328" spans="1:5">
      <c r="A328" s="206"/>
      <c r="B328" s="206"/>
      <c r="C328" s="206"/>
      <c r="D328" s="206"/>
      <c r="E328" s="206"/>
    </row>
    <row r="329" spans="1:5">
      <c r="A329" s="206"/>
      <c r="B329" s="206"/>
      <c r="C329" s="206"/>
      <c r="D329" s="206"/>
      <c r="E329" s="206"/>
    </row>
    <row r="330" spans="1:5">
      <c r="A330" s="206"/>
      <c r="B330" s="206"/>
      <c r="C330" s="206"/>
      <c r="D330" s="206"/>
      <c r="E330" s="206"/>
    </row>
    <row r="331" spans="1:5">
      <c r="A331" s="206"/>
      <c r="B331" s="206"/>
      <c r="C331" s="206"/>
      <c r="D331" s="206"/>
      <c r="E331" s="206"/>
    </row>
    <row r="332" spans="1:5">
      <c r="A332" s="206"/>
      <c r="B332" s="206"/>
      <c r="C332" s="206"/>
      <c r="D332" s="206"/>
      <c r="E332" s="206"/>
    </row>
    <row r="333" spans="1:5">
      <c r="A333" s="206"/>
      <c r="B333" s="206"/>
      <c r="C333" s="206"/>
      <c r="D333" s="206"/>
      <c r="E333" s="206"/>
    </row>
    <row r="334" spans="1:5">
      <c r="A334" s="206"/>
      <c r="B334" s="206"/>
      <c r="C334" s="206"/>
      <c r="D334" s="206"/>
      <c r="E334" s="206"/>
    </row>
    <row r="335" spans="1:5">
      <c r="A335" s="206"/>
      <c r="B335" s="206"/>
      <c r="C335" s="206"/>
      <c r="D335" s="206"/>
      <c r="E335" s="206"/>
    </row>
    <row r="336" spans="1:5">
      <c r="A336" s="206"/>
      <c r="B336" s="206"/>
      <c r="C336" s="206"/>
      <c r="D336" s="206"/>
      <c r="E336" s="206"/>
    </row>
    <row r="337" spans="1:5">
      <c r="A337" s="206"/>
      <c r="B337" s="206"/>
      <c r="C337" s="206"/>
      <c r="D337" s="206"/>
      <c r="E337" s="206"/>
    </row>
    <row r="338" spans="1:5">
      <c r="A338" s="206"/>
      <c r="B338" s="206"/>
      <c r="C338" s="206"/>
      <c r="D338" s="206"/>
      <c r="E338" s="206"/>
    </row>
    <row r="339" spans="1:5">
      <c r="A339" s="206"/>
      <c r="B339" s="206"/>
      <c r="C339" s="206"/>
      <c r="D339" s="206"/>
      <c r="E339" s="206"/>
    </row>
    <row r="340" spans="1:5">
      <c r="A340" s="206"/>
      <c r="B340" s="206"/>
      <c r="C340" s="206"/>
      <c r="D340" s="206"/>
      <c r="E340" s="206"/>
    </row>
    <row r="341" spans="1:5">
      <c r="A341" s="206"/>
      <c r="B341" s="206"/>
      <c r="C341" s="206"/>
      <c r="D341" s="206"/>
      <c r="E341" s="206"/>
    </row>
    <row r="342" spans="1:5">
      <c r="A342" s="206"/>
      <c r="B342" s="206"/>
      <c r="C342" s="206"/>
      <c r="D342" s="206"/>
      <c r="E342" s="206"/>
    </row>
    <row r="343" spans="1:5">
      <c r="A343" s="206"/>
      <c r="B343" s="206"/>
      <c r="C343" s="206"/>
      <c r="D343" s="206"/>
      <c r="E343" s="206"/>
    </row>
    <row r="344" spans="1:5">
      <c r="A344" s="206"/>
      <c r="B344" s="206"/>
      <c r="C344" s="206"/>
      <c r="D344" s="206"/>
      <c r="E344" s="206"/>
    </row>
    <row r="345" spans="1:5">
      <c r="A345" s="206"/>
      <c r="B345" s="206"/>
      <c r="C345" s="206"/>
      <c r="D345" s="206"/>
      <c r="E345" s="206"/>
    </row>
    <row r="346" spans="1:5">
      <c r="A346" s="206"/>
      <c r="B346" s="206"/>
      <c r="C346" s="206"/>
      <c r="D346" s="206"/>
      <c r="E346" s="206"/>
    </row>
    <row r="347" spans="1:5">
      <c r="A347" s="206"/>
      <c r="B347" s="206"/>
      <c r="C347" s="206"/>
      <c r="D347" s="206"/>
      <c r="E347" s="206"/>
    </row>
    <row r="348" spans="1:5">
      <c r="A348" s="206"/>
      <c r="B348" s="206"/>
      <c r="C348" s="206"/>
      <c r="D348" s="206"/>
      <c r="E348" s="206"/>
    </row>
    <row r="349" spans="1:5">
      <c r="A349" s="206"/>
      <c r="B349" s="206"/>
      <c r="C349" s="206"/>
      <c r="D349" s="206"/>
      <c r="E349" s="206"/>
    </row>
    <row r="350" spans="1:5">
      <c r="A350" s="206"/>
      <c r="B350" s="206"/>
      <c r="C350" s="206"/>
      <c r="D350" s="206"/>
      <c r="E350" s="206"/>
    </row>
    <row r="351" spans="1:5">
      <c r="A351" s="206"/>
      <c r="B351" s="206"/>
      <c r="C351" s="206"/>
      <c r="D351" s="206"/>
      <c r="E351" s="206"/>
    </row>
    <row r="352" spans="1:5">
      <c r="A352" s="206"/>
      <c r="B352" s="206"/>
      <c r="C352" s="206"/>
      <c r="D352" s="206"/>
      <c r="E352" s="206"/>
    </row>
    <row r="353" spans="1:5">
      <c r="A353" s="206"/>
      <c r="B353" s="206"/>
      <c r="C353" s="206"/>
      <c r="D353" s="206"/>
      <c r="E353" s="206"/>
    </row>
    <row r="354" spans="1:5">
      <c r="A354" s="206"/>
      <c r="B354" s="206"/>
      <c r="C354" s="206"/>
      <c r="D354" s="206"/>
      <c r="E354" s="206"/>
    </row>
    <row r="355" spans="1:5">
      <c r="A355" s="206"/>
      <c r="B355" s="206"/>
      <c r="C355" s="206"/>
      <c r="D355" s="206"/>
      <c r="E355" s="206"/>
    </row>
    <row r="356" spans="1:5">
      <c r="A356" s="206"/>
      <c r="B356" s="206"/>
      <c r="C356" s="206"/>
      <c r="D356" s="206"/>
      <c r="E356" s="206"/>
    </row>
    <row r="357" spans="1:5">
      <c r="A357" s="206"/>
      <c r="B357" s="206"/>
      <c r="C357" s="206"/>
      <c r="D357" s="206"/>
      <c r="E357" s="206"/>
    </row>
    <row r="358" spans="1:5">
      <c r="A358" s="206"/>
      <c r="B358" s="206"/>
      <c r="C358" s="206"/>
      <c r="D358" s="206"/>
      <c r="E358" s="206"/>
    </row>
    <row r="359" spans="1:5">
      <c r="A359" s="206"/>
      <c r="B359" s="206"/>
      <c r="C359" s="206"/>
      <c r="D359" s="206"/>
      <c r="E359" s="206"/>
    </row>
    <row r="360" spans="1:5">
      <c r="A360" s="206"/>
      <c r="B360" s="206"/>
      <c r="C360" s="206"/>
      <c r="D360" s="206"/>
      <c r="E360" s="206"/>
    </row>
    <row r="361" spans="1:5">
      <c r="A361" s="206"/>
      <c r="B361" s="206"/>
      <c r="C361" s="206"/>
      <c r="D361" s="206"/>
      <c r="E361" s="206"/>
    </row>
    <row r="362" spans="1:5">
      <c r="A362" s="206"/>
      <c r="B362" s="206"/>
      <c r="C362" s="206"/>
      <c r="D362" s="206"/>
      <c r="E362" s="206"/>
    </row>
    <row r="363" spans="1:5">
      <c r="A363" s="206"/>
      <c r="B363" s="206"/>
      <c r="C363" s="206"/>
      <c r="D363" s="206"/>
      <c r="E363" s="206"/>
    </row>
    <row r="364" spans="1:5">
      <c r="A364" s="206"/>
      <c r="B364" s="206"/>
      <c r="C364" s="206"/>
      <c r="D364" s="206"/>
      <c r="E364" s="206"/>
    </row>
    <row r="365" spans="1:5">
      <c r="A365" s="206"/>
      <c r="B365" s="206"/>
      <c r="C365" s="206"/>
      <c r="D365" s="206"/>
      <c r="E365" s="206"/>
    </row>
    <row r="366" spans="1:5">
      <c r="A366" s="206"/>
      <c r="B366" s="206"/>
      <c r="C366" s="206"/>
      <c r="D366" s="206"/>
      <c r="E366" s="206"/>
    </row>
    <row r="367" spans="1:5">
      <c r="A367" s="206"/>
      <c r="B367" s="206"/>
      <c r="C367" s="206"/>
      <c r="D367" s="206"/>
      <c r="E367" s="206"/>
    </row>
    <row r="368" spans="1:5">
      <c r="A368" s="206"/>
      <c r="B368" s="206"/>
      <c r="C368" s="206"/>
      <c r="D368" s="206"/>
      <c r="E368" s="206"/>
    </row>
    <row r="369" spans="1:5">
      <c r="A369" s="206"/>
      <c r="B369" s="206"/>
      <c r="C369" s="206"/>
      <c r="D369" s="206"/>
      <c r="E369" s="206"/>
    </row>
    <row r="370" spans="1:5">
      <c r="A370" s="206"/>
      <c r="B370" s="206"/>
      <c r="C370" s="206"/>
      <c r="D370" s="206"/>
      <c r="E370" s="206"/>
    </row>
    <row r="371" spans="1:5">
      <c r="A371" s="206"/>
      <c r="B371" s="206"/>
      <c r="C371" s="206"/>
      <c r="D371" s="206"/>
      <c r="E371" s="206"/>
    </row>
    <row r="372" spans="1:5">
      <c r="A372" s="206"/>
      <c r="B372" s="206"/>
      <c r="C372" s="206"/>
      <c r="D372" s="206"/>
      <c r="E372" s="206"/>
    </row>
    <row r="373" spans="1:5">
      <c r="A373" s="206"/>
      <c r="B373" s="206"/>
      <c r="C373" s="206"/>
      <c r="D373" s="206"/>
      <c r="E373" s="206"/>
    </row>
    <row r="374" spans="1:5">
      <c r="A374" s="206"/>
      <c r="B374" s="206"/>
      <c r="C374" s="206"/>
      <c r="D374" s="206"/>
      <c r="E374" s="206"/>
    </row>
    <row r="375" spans="1:5">
      <c r="A375" s="206"/>
      <c r="B375" s="206"/>
      <c r="C375" s="206"/>
      <c r="D375" s="206"/>
      <c r="E375" s="206"/>
    </row>
    <row r="376" spans="1:5">
      <c r="A376" s="206"/>
      <c r="B376" s="206"/>
      <c r="C376" s="206"/>
      <c r="D376" s="206"/>
      <c r="E376" s="206"/>
    </row>
    <row r="377" spans="1:5">
      <c r="A377" s="206"/>
      <c r="B377" s="206"/>
      <c r="C377" s="206"/>
      <c r="D377" s="206"/>
      <c r="E377" s="206"/>
    </row>
    <row r="378" spans="1:5">
      <c r="A378" s="206"/>
      <c r="B378" s="206"/>
      <c r="C378" s="206"/>
      <c r="D378" s="206"/>
      <c r="E378" s="206"/>
    </row>
    <row r="379" spans="1:5">
      <c r="A379" s="206"/>
      <c r="B379" s="206"/>
      <c r="C379" s="206"/>
      <c r="D379" s="206"/>
      <c r="E379" s="206"/>
    </row>
    <row r="380" spans="1:5">
      <c r="A380" s="206"/>
      <c r="B380" s="206"/>
      <c r="C380" s="206"/>
      <c r="D380" s="206"/>
      <c r="E380" s="206"/>
    </row>
    <row r="381" spans="1:5">
      <c r="A381" s="206"/>
      <c r="B381" s="206"/>
      <c r="C381" s="206"/>
      <c r="D381" s="206"/>
      <c r="E381" s="206"/>
    </row>
    <row r="382" spans="1:5">
      <c r="A382" s="206"/>
      <c r="B382" s="206"/>
      <c r="C382" s="206"/>
      <c r="D382" s="206"/>
      <c r="E382" s="206"/>
    </row>
    <row r="383" spans="1:5">
      <c r="A383" s="206"/>
      <c r="B383" s="206"/>
      <c r="C383" s="206"/>
      <c r="D383" s="206"/>
      <c r="E383" s="206"/>
    </row>
    <row r="384" spans="1:5">
      <c r="A384" s="206"/>
      <c r="B384" s="206"/>
      <c r="C384" s="206"/>
      <c r="D384" s="206"/>
      <c r="E384" s="206"/>
    </row>
    <row r="385" spans="1:5">
      <c r="A385" s="206"/>
      <c r="B385" s="206"/>
      <c r="C385" s="206"/>
      <c r="D385" s="206"/>
      <c r="E385" s="206"/>
    </row>
    <row r="386" spans="1:5">
      <c r="A386" s="206"/>
      <c r="B386" s="206"/>
      <c r="C386" s="206"/>
      <c r="D386" s="206"/>
      <c r="E386" s="206"/>
    </row>
    <row r="387" spans="1:5">
      <c r="A387" s="206"/>
      <c r="B387" s="206"/>
      <c r="C387" s="206"/>
      <c r="D387" s="206"/>
      <c r="E387" s="206"/>
    </row>
    <row r="388" spans="1:5">
      <c r="A388" s="206"/>
      <c r="B388" s="206"/>
      <c r="C388" s="206"/>
      <c r="D388" s="206"/>
      <c r="E388" s="206"/>
    </row>
    <row r="389" spans="1:5">
      <c r="A389" s="206"/>
      <c r="B389" s="206"/>
      <c r="C389" s="206"/>
      <c r="D389" s="206"/>
      <c r="E389" s="206"/>
    </row>
    <row r="390" spans="1:5">
      <c r="A390" s="206"/>
      <c r="B390" s="206"/>
      <c r="C390" s="206"/>
      <c r="D390" s="206"/>
      <c r="E390" s="206"/>
    </row>
    <row r="391" spans="1:5">
      <c r="A391" s="206"/>
      <c r="B391" s="206"/>
      <c r="C391" s="206"/>
      <c r="D391" s="206"/>
      <c r="E391" s="206"/>
    </row>
    <row r="392" spans="1:5">
      <c r="A392" s="206"/>
      <c r="B392" s="206"/>
      <c r="C392" s="206"/>
      <c r="D392" s="206"/>
      <c r="E392" s="206"/>
    </row>
    <row r="393" spans="1:5">
      <c r="A393" s="206"/>
      <c r="B393" s="206"/>
      <c r="C393" s="206"/>
      <c r="D393" s="206"/>
      <c r="E393" s="206"/>
    </row>
    <row r="394" spans="1:5">
      <c r="A394" s="206"/>
      <c r="B394" s="206"/>
      <c r="C394" s="206"/>
      <c r="D394" s="206"/>
      <c r="E394" s="206"/>
    </row>
    <row r="395" spans="1:5">
      <c r="A395" s="206"/>
      <c r="B395" s="206"/>
      <c r="C395" s="206"/>
      <c r="D395" s="206"/>
      <c r="E395" s="206"/>
    </row>
    <row r="396" spans="1:5">
      <c r="A396" s="206"/>
      <c r="B396" s="206"/>
      <c r="C396" s="206"/>
      <c r="D396" s="206"/>
      <c r="E396" s="206"/>
    </row>
    <row r="397" spans="1:5">
      <c r="A397" s="206"/>
      <c r="B397" s="206"/>
      <c r="C397" s="206"/>
      <c r="D397" s="206"/>
      <c r="E397" s="206"/>
    </row>
    <row r="398" spans="1:5">
      <c r="A398" s="206"/>
      <c r="B398" s="206"/>
      <c r="C398" s="206"/>
      <c r="D398" s="206"/>
      <c r="E398" s="206"/>
    </row>
    <row r="399" spans="1:5">
      <c r="A399" s="206"/>
      <c r="B399" s="206"/>
      <c r="C399" s="206"/>
      <c r="D399" s="206"/>
      <c r="E399" s="206"/>
    </row>
    <row r="400" spans="1:5">
      <c r="A400" s="206"/>
      <c r="B400" s="206"/>
      <c r="C400" s="206"/>
      <c r="D400" s="206"/>
      <c r="E400" s="206"/>
    </row>
    <row r="401" spans="1:5">
      <c r="A401" s="206"/>
      <c r="B401" s="206"/>
      <c r="C401" s="206"/>
      <c r="D401" s="206"/>
      <c r="E401" s="206"/>
    </row>
    <row r="402" spans="1:5">
      <c r="A402" s="206"/>
      <c r="B402" s="206"/>
      <c r="C402" s="206"/>
      <c r="D402" s="206"/>
      <c r="E402" s="206"/>
    </row>
    <row r="403" spans="1:5">
      <c r="A403" s="206"/>
      <c r="B403" s="206"/>
      <c r="C403" s="206"/>
      <c r="D403" s="206"/>
      <c r="E403" s="206"/>
    </row>
    <row r="404" spans="1:5">
      <c r="A404" s="206"/>
      <c r="B404" s="206"/>
      <c r="C404" s="206"/>
      <c r="D404" s="206"/>
      <c r="E404" s="206"/>
    </row>
    <row r="405" spans="1:5">
      <c r="A405" s="206"/>
      <c r="B405" s="206"/>
      <c r="C405" s="206"/>
      <c r="D405" s="206"/>
      <c r="E405" s="206"/>
    </row>
    <row r="406" spans="1:5">
      <c r="A406" s="206"/>
      <c r="B406" s="206"/>
      <c r="C406" s="206"/>
      <c r="D406" s="206"/>
      <c r="E406" s="206"/>
    </row>
    <row r="407" spans="1:5">
      <c r="A407" s="206"/>
      <c r="B407" s="206"/>
      <c r="C407" s="206"/>
      <c r="D407" s="206"/>
      <c r="E407" s="206"/>
    </row>
    <row r="408" spans="1:5">
      <c r="A408" s="206"/>
      <c r="B408" s="206"/>
      <c r="C408" s="206"/>
      <c r="D408" s="206"/>
      <c r="E408" s="206"/>
    </row>
    <row r="409" spans="1:5">
      <c r="A409" s="206"/>
      <c r="B409" s="206"/>
      <c r="C409" s="206"/>
      <c r="D409" s="206"/>
      <c r="E409" s="206"/>
    </row>
    <row r="410" spans="1:5">
      <c r="A410" s="206"/>
      <c r="B410" s="206"/>
      <c r="C410" s="206"/>
      <c r="D410" s="206"/>
      <c r="E410" s="206"/>
    </row>
    <row r="411" spans="1:5">
      <c r="A411" s="206"/>
      <c r="B411" s="206"/>
      <c r="C411" s="206"/>
      <c r="D411" s="206"/>
      <c r="E411" s="206"/>
    </row>
    <row r="412" spans="1:5">
      <c r="A412" s="206"/>
      <c r="B412" s="206"/>
      <c r="C412" s="206"/>
      <c r="D412" s="206"/>
      <c r="E412" s="206"/>
    </row>
    <row r="413" spans="1:5">
      <c r="A413" s="206"/>
      <c r="B413" s="206"/>
      <c r="C413" s="206"/>
      <c r="D413" s="206"/>
      <c r="E413" s="206"/>
    </row>
    <row r="414" spans="1:5">
      <c r="A414" s="206"/>
      <c r="B414" s="206"/>
      <c r="C414" s="206"/>
      <c r="D414" s="206"/>
      <c r="E414" s="206"/>
    </row>
    <row r="415" spans="1:5">
      <c r="A415" s="206"/>
      <c r="B415" s="206"/>
      <c r="C415" s="206"/>
      <c r="D415" s="206"/>
      <c r="E415" s="206"/>
    </row>
    <row r="416" spans="1:5">
      <c r="A416" s="206"/>
      <c r="B416" s="206"/>
      <c r="C416" s="206"/>
      <c r="D416" s="206"/>
      <c r="E416" s="206"/>
    </row>
    <row r="417" spans="1:5">
      <c r="A417" s="206"/>
      <c r="B417" s="206"/>
      <c r="C417" s="206"/>
      <c r="D417" s="206"/>
      <c r="E417" s="206"/>
    </row>
    <row r="418" spans="1:5">
      <c r="A418" s="206"/>
      <c r="B418" s="206"/>
      <c r="C418" s="206"/>
      <c r="D418" s="206"/>
      <c r="E418" s="206"/>
    </row>
    <row r="419" spans="1:5">
      <c r="A419" s="206"/>
      <c r="B419" s="206"/>
      <c r="C419" s="206"/>
      <c r="D419" s="206"/>
      <c r="E419" s="206"/>
    </row>
    <row r="420" spans="1:5">
      <c r="A420" s="206"/>
      <c r="B420" s="206"/>
      <c r="C420" s="206"/>
      <c r="D420" s="206"/>
      <c r="E420" s="206"/>
    </row>
    <row r="421" spans="1:5">
      <c r="A421" s="206"/>
      <c r="B421" s="206"/>
      <c r="C421" s="206"/>
      <c r="D421" s="206"/>
      <c r="E421" s="206"/>
    </row>
    <row r="422" spans="1:5">
      <c r="A422" s="206"/>
      <c r="B422" s="206"/>
      <c r="C422" s="206"/>
      <c r="D422" s="206"/>
      <c r="E422" s="206"/>
    </row>
    <row r="423" spans="1:5">
      <c r="A423" s="206"/>
      <c r="B423" s="206"/>
      <c r="C423" s="206"/>
      <c r="D423" s="206"/>
      <c r="E423" s="206"/>
    </row>
    <row r="424" spans="1:5">
      <c r="A424" s="206"/>
      <c r="B424" s="206"/>
      <c r="C424" s="206"/>
      <c r="D424" s="206"/>
      <c r="E424" s="206"/>
    </row>
    <row r="425" spans="1:5">
      <c r="A425" s="206"/>
      <c r="B425" s="206"/>
      <c r="C425" s="206"/>
      <c r="D425" s="206"/>
      <c r="E425" s="206"/>
    </row>
    <row r="426" spans="1:5">
      <c r="A426" s="206"/>
      <c r="B426" s="206"/>
      <c r="C426" s="206"/>
      <c r="D426" s="206"/>
      <c r="E426" s="206"/>
    </row>
    <row r="427" spans="1:5">
      <c r="A427" s="206"/>
      <c r="B427" s="206"/>
      <c r="C427" s="206"/>
      <c r="D427" s="206"/>
      <c r="E427" s="206"/>
    </row>
    <row r="428" spans="1:5">
      <c r="A428" s="206"/>
      <c r="B428" s="206"/>
      <c r="C428" s="206"/>
      <c r="D428" s="206"/>
      <c r="E428" s="206"/>
    </row>
    <row r="429" spans="1:5">
      <c r="A429" s="206"/>
      <c r="B429" s="206"/>
      <c r="C429" s="206"/>
      <c r="D429" s="206"/>
      <c r="E429" s="206"/>
    </row>
    <row r="430" spans="1:5">
      <c r="A430" s="206"/>
      <c r="B430" s="206"/>
      <c r="C430" s="206"/>
      <c r="D430" s="206"/>
      <c r="E430" s="206"/>
    </row>
    <row r="431" spans="1:5">
      <c r="A431" s="206"/>
      <c r="B431" s="206"/>
      <c r="C431" s="206"/>
      <c r="D431" s="206"/>
      <c r="E431" s="206"/>
    </row>
    <row r="432" spans="1:5">
      <c r="A432" s="206"/>
      <c r="B432" s="206"/>
      <c r="C432" s="206"/>
      <c r="D432" s="206"/>
      <c r="E432" s="206"/>
    </row>
    <row r="433" spans="1:5">
      <c r="A433" s="206"/>
      <c r="B433" s="206"/>
      <c r="C433" s="206"/>
      <c r="D433" s="206"/>
      <c r="E433" s="206"/>
    </row>
    <row r="434" spans="1:5">
      <c r="A434" s="206"/>
      <c r="B434" s="206"/>
      <c r="C434" s="206"/>
      <c r="D434" s="206"/>
      <c r="E434" s="206"/>
    </row>
    <row r="435" spans="1:5">
      <c r="A435" s="206"/>
      <c r="B435" s="206"/>
      <c r="C435" s="206"/>
      <c r="D435" s="206"/>
      <c r="E435" s="206"/>
    </row>
    <row r="436" spans="1:5">
      <c r="A436" s="206"/>
      <c r="B436" s="206"/>
      <c r="C436" s="206"/>
      <c r="D436" s="206"/>
      <c r="E436" s="206"/>
    </row>
    <row r="437" spans="1:5">
      <c r="A437" s="206"/>
      <c r="B437" s="206"/>
      <c r="C437" s="206"/>
      <c r="D437" s="206"/>
      <c r="E437" s="206"/>
    </row>
    <row r="438" spans="1:5">
      <c r="A438" s="206"/>
      <c r="B438" s="206"/>
      <c r="C438" s="206"/>
      <c r="D438" s="206"/>
      <c r="E438" s="206"/>
    </row>
    <row r="439" spans="1:5">
      <c r="A439" s="206"/>
      <c r="B439" s="206"/>
      <c r="C439" s="206"/>
      <c r="D439" s="206"/>
      <c r="E439" s="206"/>
    </row>
    <row r="440" spans="1:5">
      <c r="A440" s="206"/>
      <c r="B440" s="206"/>
      <c r="C440" s="206"/>
      <c r="D440" s="206"/>
      <c r="E440" s="206"/>
    </row>
    <row r="441" spans="1:5">
      <c r="A441" s="206"/>
      <c r="B441" s="206"/>
      <c r="C441" s="206"/>
      <c r="D441" s="206"/>
      <c r="E441" s="206"/>
    </row>
    <row r="442" spans="1:5">
      <c r="A442" s="206"/>
      <c r="B442" s="206"/>
      <c r="C442" s="206"/>
      <c r="D442" s="206"/>
      <c r="E442" s="206"/>
    </row>
    <row r="443" spans="1:5">
      <c r="A443" s="206"/>
      <c r="B443" s="206"/>
      <c r="C443" s="206"/>
      <c r="D443" s="206"/>
      <c r="E443" s="206"/>
    </row>
    <row r="444" spans="1:5">
      <c r="A444" s="206"/>
      <c r="B444" s="206"/>
      <c r="C444" s="206"/>
      <c r="D444" s="206"/>
      <c r="E444" s="206"/>
    </row>
    <row r="445" spans="1:5">
      <c r="A445" s="206"/>
      <c r="B445" s="206"/>
      <c r="C445" s="206"/>
      <c r="D445" s="206"/>
      <c r="E445" s="206"/>
    </row>
    <row r="446" spans="1:5">
      <c r="A446" s="206"/>
      <c r="B446" s="206"/>
      <c r="C446" s="206"/>
      <c r="D446" s="206"/>
      <c r="E446" s="206"/>
    </row>
    <row r="447" spans="1:5">
      <c r="A447" s="206"/>
      <c r="B447" s="206"/>
      <c r="C447" s="206"/>
      <c r="D447" s="206"/>
      <c r="E447" s="206"/>
    </row>
    <row r="448" spans="1:5">
      <c r="A448" s="206"/>
      <c r="B448" s="206"/>
      <c r="C448" s="206"/>
      <c r="D448" s="206"/>
      <c r="E448" s="206"/>
    </row>
    <row r="449" spans="1:5">
      <c r="A449" s="206"/>
      <c r="B449" s="206"/>
      <c r="C449" s="206"/>
      <c r="D449" s="206"/>
      <c r="E449" s="206"/>
    </row>
    <row r="450" spans="1:5">
      <c r="A450" s="206"/>
      <c r="B450" s="206"/>
      <c r="C450" s="206"/>
      <c r="D450" s="206"/>
      <c r="E450" s="206"/>
    </row>
    <row r="451" spans="1:5">
      <c r="A451" s="206"/>
      <c r="B451" s="206"/>
      <c r="C451" s="206"/>
      <c r="D451" s="206"/>
      <c r="E451" s="206"/>
    </row>
    <row r="452" spans="1:5">
      <c r="A452" s="206"/>
      <c r="B452" s="206"/>
      <c r="C452" s="206"/>
      <c r="D452" s="206"/>
      <c r="E452" s="206"/>
    </row>
    <row r="453" spans="1:5">
      <c r="A453" s="206"/>
      <c r="B453" s="206"/>
      <c r="C453" s="206"/>
      <c r="D453" s="206"/>
      <c r="E453" s="206"/>
    </row>
    <row r="454" spans="1:5">
      <c r="A454" s="206"/>
      <c r="B454" s="206"/>
      <c r="C454" s="206"/>
      <c r="D454" s="206"/>
      <c r="E454" s="206"/>
    </row>
    <row r="455" spans="1:5">
      <c r="A455" s="206"/>
      <c r="B455" s="206"/>
      <c r="C455" s="206"/>
      <c r="D455" s="206"/>
      <c r="E455" s="206"/>
    </row>
    <row r="456" spans="1:5">
      <c r="A456" s="206"/>
      <c r="B456" s="206"/>
      <c r="C456" s="206"/>
      <c r="D456" s="206"/>
      <c r="E456" s="206"/>
    </row>
    <row r="457" spans="1:5">
      <c r="A457" s="206"/>
      <c r="B457" s="206"/>
      <c r="C457" s="206"/>
      <c r="D457" s="206"/>
      <c r="E457" s="206"/>
    </row>
    <row r="458" spans="1:5">
      <c r="A458" s="206"/>
      <c r="B458" s="206"/>
      <c r="C458" s="206"/>
      <c r="D458" s="206"/>
      <c r="E458" s="206"/>
    </row>
    <row r="459" spans="1:5">
      <c r="A459" s="206"/>
      <c r="B459" s="206"/>
      <c r="C459" s="206"/>
      <c r="D459" s="206"/>
      <c r="E459" s="206"/>
    </row>
    <row r="460" spans="1:5">
      <c r="A460" s="206"/>
      <c r="B460" s="206"/>
      <c r="C460" s="206"/>
      <c r="D460" s="206"/>
      <c r="E460" s="206"/>
    </row>
    <row r="461" spans="1:5">
      <c r="A461" s="206"/>
      <c r="B461" s="206"/>
      <c r="C461" s="206"/>
      <c r="D461" s="206"/>
      <c r="E461" s="206"/>
    </row>
    <row r="462" spans="1:5">
      <c r="A462" s="206"/>
      <c r="B462" s="206"/>
      <c r="C462" s="206"/>
      <c r="D462" s="206"/>
      <c r="E462" s="206"/>
    </row>
    <row r="463" spans="1:5">
      <c r="A463" s="206"/>
      <c r="B463" s="206"/>
      <c r="C463" s="206"/>
      <c r="D463" s="206"/>
      <c r="E463" s="206"/>
    </row>
    <row r="464" spans="1:5">
      <c r="A464" s="206"/>
      <c r="B464" s="206"/>
      <c r="C464" s="206"/>
      <c r="D464" s="206"/>
      <c r="E464" s="206"/>
    </row>
    <row r="465" spans="1:5">
      <c r="A465" s="206"/>
      <c r="B465" s="206"/>
      <c r="C465" s="206"/>
      <c r="D465" s="206"/>
      <c r="E465" s="206"/>
    </row>
    <row r="466" spans="1:5">
      <c r="A466" s="206"/>
      <c r="B466" s="206"/>
      <c r="C466" s="206"/>
      <c r="D466" s="206"/>
      <c r="E466" s="206"/>
    </row>
    <row r="467" spans="1:5">
      <c r="A467" s="206"/>
      <c r="B467" s="206"/>
      <c r="C467" s="206"/>
      <c r="D467" s="206"/>
      <c r="E467" s="206"/>
    </row>
    <row r="468" spans="1:5">
      <c r="A468" s="206"/>
      <c r="B468" s="206"/>
      <c r="C468" s="206"/>
      <c r="D468" s="206"/>
      <c r="E468" s="206"/>
    </row>
    <row r="469" spans="1:5">
      <c r="A469" s="206"/>
      <c r="B469" s="206"/>
      <c r="C469" s="206"/>
      <c r="D469" s="206"/>
      <c r="E469" s="206"/>
    </row>
    <row r="470" spans="1:5">
      <c r="A470" s="206"/>
      <c r="B470" s="206"/>
      <c r="C470" s="206"/>
      <c r="D470" s="206"/>
      <c r="E470" s="206"/>
    </row>
    <row r="471" spans="1:5">
      <c r="A471" s="206"/>
      <c r="B471" s="206"/>
      <c r="C471" s="206"/>
      <c r="D471" s="206"/>
      <c r="E471" s="206"/>
    </row>
    <row r="472" spans="1:5">
      <c r="A472" s="206"/>
      <c r="B472" s="206"/>
      <c r="C472" s="206"/>
      <c r="D472" s="206"/>
      <c r="E472" s="206"/>
    </row>
    <row r="473" spans="1:5">
      <c r="A473" s="206"/>
      <c r="B473" s="206"/>
      <c r="C473" s="206"/>
      <c r="D473" s="206"/>
      <c r="E473" s="206"/>
    </row>
    <row r="474" spans="1:5">
      <c r="A474" s="206"/>
      <c r="B474" s="206"/>
      <c r="C474" s="206"/>
      <c r="D474" s="206"/>
      <c r="E474" s="206"/>
    </row>
    <row r="475" spans="1:5">
      <c r="A475" s="206"/>
      <c r="B475" s="206"/>
      <c r="C475" s="206"/>
      <c r="D475" s="206"/>
      <c r="E475" s="206"/>
    </row>
    <row r="476" spans="1:5">
      <c r="A476" s="206"/>
      <c r="B476" s="206"/>
      <c r="C476" s="206"/>
      <c r="D476" s="206"/>
      <c r="E476" s="206"/>
    </row>
    <row r="477" spans="1:5">
      <c r="A477" s="206"/>
      <c r="B477" s="206"/>
      <c r="C477" s="206"/>
      <c r="D477" s="206"/>
      <c r="E477" s="206"/>
    </row>
    <row r="478" spans="1:5">
      <c r="A478" s="206"/>
      <c r="B478" s="206"/>
      <c r="C478" s="206"/>
      <c r="D478" s="206"/>
      <c r="E478" s="206"/>
    </row>
    <row r="479" spans="1:5">
      <c r="A479" s="206"/>
      <c r="B479" s="206"/>
      <c r="C479" s="206"/>
      <c r="D479" s="206"/>
      <c r="E479" s="206"/>
    </row>
    <row r="480" spans="1:5">
      <c r="A480" s="206"/>
      <c r="B480" s="206"/>
      <c r="C480" s="206"/>
      <c r="D480" s="206"/>
      <c r="E480" s="206"/>
    </row>
    <row r="481" spans="1:5">
      <c r="A481" s="206"/>
      <c r="B481" s="206"/>
      <c r="C481" s="206"/>
      <c r="D481" s="206"/>
      <c r="E481" s="206"/>
    </row>
    <row r="482" spans="1:5">
      <c r="A482" s="206"/>
      <c r="B482" s="206"/>
      <c r="C482" s="206"/>
      <c r="D482" s="206"/>
      <c r="E482" s="206"/>
    </row>
    <row r="483" spans="1:5">
      <c r="A483" s="206"/>
      <c r="B483" s="206"/>
      <c r="C483" s="206"/>
      <c r="D483" s="206"/>
      <c r="E483" s="206"/>
    </row>
    <row r="484" spans="1:5">
      <c r="A484" s="206"/>
      <c r="B484" s="206"/>
      <c r="C484" s="206"/>
      <c r="D484" s="206"/>
      <c r="E484" s="206"/>
    </row>
    <row r="485" spans="1:5">
      <c r="A485" s="206"/>
      <c r="B485" s="206"/>
      <c r="C485" s="206"/>
      <c r="D485" s="206"/>
      <c r="E485" s="206"/>
    </row>
    <row r="486" spans="1:5">
      <c r="A486" s="206"/>
      <c r="B486" s="206"/>
      <c r="C486" s="206"/>
      <c r="D486" s="206"/>
      <c r="E486" s="206"/>
    </row>
    <row r="487" spans="1:5">
      <c r="A487" s="206"/>
      <c r="B487" s="206"/>
      <c r="C487" s="206"/>
      <c r="D487" s="206"/>
      <c r="E487" s="206"/>
    </row>
    <row r="488" spans="1:5">
      <c r="A488" s="206"/>
      <c r="B488" s="206"/>
      <c r="C488" s="206"/>
      <c r="D488" s="206"/>
      <c r="E488" s="206"/>
    </row>
    <row r="489" spans="1:5">
      <c r="A489" s="206"/>
      <c r="B489" s="206"/>
      <c r="C489" s="206"/>
      <c r="D489" s="206"/>
      <c r="E489" s="206"/>
    </row>
    <row r="490" spans="1:5">
      <c r="A490" s="206"/>
      <c r="B490" s="206"/>
      <c r="C490" s="206"/>
      <c r="D490" s="206"/>
      <c r="E490" s="206"/>
    </row>
    <row r="491" spans="1:5">
      <c r="A491" s="206"/>
      <c r="B491" s="206"/>
      <c r="C491" s="206"/>
      <c r="D491" s="206"/>
      <c r="E491" s="206"/>
    </row>
    <row r="492" spans="1:5">
      <c r="A492" s="206"/>
      <c r="B492" s="206"/>
      <c r="C492" s="206"/>
      <c r="D492" s="206"/>
      <c r="E492" s="206"/>
    </row>
    <row r="493" spans="1:5">
      <c r="A493" s="206"/>
      <c r="B493" s="206"/>
      <c r="C493" s="206"/>
      <c r="D493" s="206"/>
      <c r="E493" s="206"/>
    </row>
    <row r="494" spans="1:5">
      <c r="A494" s="206"/>
      <c r="B494" s="206"/>
      <c r="C494" s="206"/>
      <c r="D494" s="206"/>
      <c r="E494" s="206"/>
    </row>
    <row r="495" spans="1:5">
      <c r="A495" s="206"/>
      <c r="B495" s="206"/>
      <c r="C495" s="206"/>
      <c r="D495" s="206"/>
      <c r="E495" s="206"/>
    </row>
    <row r="496" spans="1:5">
      <c r="A496" s="206"/>
      <c r="B496" s="206"/>
      <c r="C496" s="206"/>
      <c r="D496" s="206"/>
      <c r="E496" s="206"/>
    </row>
    <row r="497" spans="1:5">
      <c r="A497" s="206"/>
      <c r="B497" s="206"/>
      <c r="C497" s="206"/>
      <c r="D497" s="206"/>
      <c r="E497" s="206"/>
    </row>
    <row r="498" spans="1:5">
      <c r="A498" s="206"/>
      <c r="B498" s="206"/>
      <c r="C498" s="206"/>
      <c r="D498" s="206"/>
      <c r="E498" s="206"/>
    </row>
    <row r="499" spans="1:5">
      <c r="A499" s="206"/>
      <c r="B499" s="206"/>
      <c r="C499" s="206"/>
      <c r="D499" s="206"/>
      <c r="E499" s="206"/>
    </row>
    <row r="500" spans="1:5">
      <c r="A500" s="206"/>
      <c r="B500" s="206"/>
      <c r="C500" s="206"/>
      <c r="D500" s="206"/>
      <c r="E500" s="206"/>
    </row>
    <row r="501" spans="1:5">
      <c r="A501" s="206"/>
      <c r="B501" s="206"/>
      <c r="C501" s="206"/>
      <c r="D501" s="206"/>
      <c r="E501" s="206"/>
    </row>
    <row r="502" spans="1:5">
      <c r="A502" s="206"/>
      <c r="B502" s="206"/>
      <c r="C502" s="206"/>
      <c r="D502" s="206"/>
      <c r="E502" s="206"/>
    </row>
    <row r="503" spans="1:5">
      <c r="A503" s="206"/>
      <c r="B503" s="206"/>
      <c r="C503" s="206"/>
      <c r="D503" s="206"/>
      <c r="E503" s="206"/>
    </row>
    <row r="504" spans="1:5">
      <c r="A504" s="206"/>
      <c r="B504" s="206"/>
      <c r="C504" s="206"/>
      <c r="D504" s="206"/>
      <c r="E504" s="206"/>
    </row>
    <row r="505" spans="1:5">
      <c r="A505" s="206"/>
      <c r="B505" s="206"/>
      <c r="C505" s="206"/>
      <c r="D505" s="206"/>
      <c r="E505" s="206"/>
    </row>
    <row r="506" spans="1:5">
      <c r="A506" s="206"/>
      <c r="B506" s="206"/>
      <c r="C506" s="206"/>
      <c r="D506" s="206"/>
      <c r="E506" s="206"/>
    </row>
    <row r="507" spans="1:5">
      <c r="A507" s="206"/>
      <c r="B507" s="206"/>
      <c r="C507" s="206"/>
      <c r="D507" s="206"/>
      <c r="E507" s="206"/>
    </row>
    <row r="508" spans="1:5">
      <c r="A508" s="206"/>
      <c r="B508" s="206"/>
      <c r="C508" s="206"/>
      <c r="D508" s="206"/>
      <c r="E508" s="206"/>
    </row>
    <row r="509" spans="1:5">
      <c r="A509" s="206"/>
      <c r="B509" s="206"/>
      <c r="C509" s="206"/>
      <c r="D509" s="206"/>
      <c r="E509" s="206"/>
    </row>
    <row r="510" spans="1:5">
      <c r="A510" s="206"/>
      <c r="B510" s="206"/>
      <c r="C510" s="206"/>
      <c r="D510" s="206"/>
      <c r="E510" s="206"/>
    </row>
    <row r="511" spans="1:5">
      <c r="A511" s="206"/>
      <c r="B511" s="206"/>
      <c r="C511" s="206"/>
      <c r="D511" s="206"/>
      <c r="E511" s="206"/>
    </row>
    <row r="512" spans="1:5">
      <c r="A512" s="206"/>
      <c r="B512" s="206"/>
      <c r="C512" s="206"/>
      <c r="D512" s="206"/>
      <c r="E512" s="206"/>
    </row>
    <row r="513" spans="1:5">
      <c r="A513" s="206"/>
      <c r="B513" s="206"/>
      <c r="C513" s="206"/>
      <c r="D513" s="206"/>
      <c r="E513" s="206"/>
    </row>
    <row r="514" spans="1:5">
      <c r="A514" s="206"/>
      <c r="B514" s="206"/>
      <c r="C514" s="206"/>
      <c r="D514" s="206"/>
      <c r="E514" s="206"/>
    </row>
    <row r="515" spans="1:5">
      <c r="A515" s="206"/>
      <c r="B515" s="206"/>
      <c r="C515" s="206"/>
      <c r="D515" s="206"/>
      <c r="E515" s="206"/>
    </row>
    <row r="516" spans="1:5">
      <c r="A516" s="206"/>
      <c r="B516" s="206"/>
      <c r="C516" s="206"/>
      <c r="D516" s="206"/>
      <c r="E516" s="206"/>
    </row>
    <row r="517" spans="1:5">
      <c r="A517" s="206"/>
      <c r="B517" s="206"/>
      <c r="C517" s="206"/>
      <c r="D517" s="206"/>
      <c r="E517" s="206"/>
    </row>
    <row r="518" spans="1:5">
      <c r="A518" s="206"/>
      <c r="B518" s="206"/>
      <c r="C518" s="206"/>
      <c r="D518" s="206"/>
      <c r="E518" s="206"/>
    </row>
    <row r="519" spans="1:5">
      <c r="A519" s="206"/>
      <c r="B519" s="206"/>
      <c r="C519" s="206"/>
      <c r="D519" s="206"/>
      <c r="E519" s="206"/>
    </row>
    <row r="520" spans="1:5">
      <c r="A520" s="206"/>
      <c r="B520" s="206"/>
      <c r="C520" s="206"/>
      <c r="D520" s="206"/>
      <c r="E520" s="206"/>
    </row>
    <row r="521" spans="1:5">
      <c r="A521" s="206"/>
      <c r="B521" s="206"/>
      <c r="C521" s="206"/>
      <c r="D521" s="206"/>
      <c r="E521" s="206"/>
    </row>
    <row r="522" spans="1:5">
      <c r="A522" s="206"/>
      <c r="B522" s="206"/>
      <c r="C522" s="206"/>
      <c r="D522" s="206"/>
      <c r="E522" s="206"/>
    </row>
    <row r="523" spans="1:5">
      <c r="A523" s="206"/>
      <c r="B523" s="206"/>
      <c r="C523" s="206"/>
      <c r="D523" s="206"/>
      <c r="E523" s="206"/>
    </row>
    <row r="524" spans="1:5">
      <c r="A524" s="206"/>
      <c r="B524" s="206"/>
      <c r="C524" s="206"/>
      <c r="D524" s="206"/>
      <c r="E524" s="206"/>
    </row>
    <row r="525" spans="1:5">
      <c r="A525" s="206"/>
      <c r="B525" s="206"/>
      <c r="C525" s="206"/>
      <c r="D525" s="206"/>
      <c r="E525" s="206"/>
    </row>
    <row r="526" spans="1:5">
      <c r="A526" s="206"/>
      <c r="B526" s="206"/>
      <c r="C526" s="206"/>
      <c r="D526" s="206"/>
      <c r="E526" s="206"/>
    </row>
    <row r="527" spans="1:5">
      <c r="A527" s="206"/>
      <c r="B527" s="206"/>
      <c r="C527" s="206"/>
      <c r="D527" s="206"/>
      <c r="E527" s="206"/>
    </row>
    <row r="528" spans="1:5">
      <c r="A528" s="206"/>
      <c r="B528" s="206"/>
      <c r="C528" s="206"/>
      <c r="D528" s="206"/>
      <c r="E528" s="206"/>
    </row>
    <row r="529" spans="1:5">
      <c r="A529" s="206"/>
      <c r="B529" s="206"/>
      <c r="C529" s="206"/>
      <c r="D529" s="206"/>
      <c r="E529" s="206"/>
    </row>
    <row r="530" spans="1:5">
      <c r="A530" s="206"/>
      <c r="B530" s="206"/>
      <c r="C530" s="206"/>
      <c r="D530" s="206"/>
      <c r="E530" s="206"/>
    </row>
    <row r="531" spans="1:5">
      <c r="A531" s="206"/>
      <c r="B531" s="206"/>
      <c r="C531" s="206"/>
      <c r="D531" s="206"/>
      <c r="E531" s="206"/>
    </row>
    <row r="532" spans="1:5">
      <c r="A532" s="206"/>
      <c r="B532" s="206"/>
      <c r="C532" s="206"/>
      <c r="D532" s="206"/>
      <c r="E532" s="206"/>
    </row>
    <row r="533" spans="1:5">
      <c r="A533" s="206"/>
      <c r="B533" s="206"/>
      <c r="C533" s="206"/>
      <c r="D533" s="206"/>
      <c r="E533" s="206"/>
    </row>
    <row r="534" spans="1:5">
      <c r="A534" s="206"/>
      <c r="B534" s="206"/>
      <c r="C534" s="206"/>
      <c r="D534" s="206"/>
      <c r="E534" s="206"/>
    </row>
    <row r="535" spans="1:5">
      <c r="A535" s="206"/>
      <c r="B535" s="206"/>
      <c r="C535" s="206"/>
      <c r="D535" s="206"/>
      <c r="E535" s="206"/>
    </row>
    <row r="536" spans="1:5">
      <c r="A536" s="206"/>
      <c r="B536" s="206"/>
      <c r="C536" s="206"/>
      <c r="D536" s="206"/>
      <c r="E536" s="206"/>
    </row>
    <row r="537" spans="1:5">
      <c r="A537" s="206"/>
      <c r="B537" s="206"/>
      <c r="C537" s="206"/>
      <c r="D537" s="206"/>
      <c r="E537" s="206"/>
    </row>
    <row r="538" spans="1:5">
      <c r="A538" s="206"/>
      <c r="B538" s="206"/>
      <c r="C538" s="206"/>
      <c r="D538" s="206"/>
      <c r="E538" s="206"/>
    </row>
    <row r="539" spans="1:5">
      <c r="A539" s="206"/>
      <c r="B539" s="206"/>
      <c r="C539" s="206"/>
      <c r="D539" s="206"/>
      <c r="E539" s="206"/>
    </row>
    <row r="540" spans="1:5">
      <c r="A540" s="206"/>
      <c r="B540" s="206"/>
      <c r="C540" s="206"/>
      <c r="D540" s="206"/>
      <c r="E540" s="206"/>
    </row>
    <row r="541" spans="1:5">
      <c r="A541" s="206"/>
      <c r="B541" s="206"/>
      <c r="C541" s="206"/>
      <c r="D541" s="206"/>
      <c r="E541" s="206"/>
    </row>
    <row r="542" spans="1:5">
      <c r="A542" s="206"/>
      <c r="B542" s="206"/>
      <c r="C542" s="206"/>
      <c r="D542" s="206"/>
      <c r="E542" s="206"/>
    </row>
    <row r="543" spans="1:5">
      <c r="A543" s="206"/>
      <c r="B543" s="206"/>
      <c r="C543" s="206"/>
      <c r="D543" s="206"/>
      <c r="E543" s="206"/>
    </row>
    <row r="544" spans="1:5">
      <c r="A544" s="206"/>
      <c r="B544" s="206"/>
      <c r="C544" s="206"/>
      <c r="D544" s="206"/>
      <c r="E544" s="206"/>
    </row>
    <row r="545" spans="1:5">
      <c r="A545" s="206"/>
      <c r="B545" s="206"/>
      <c r="C545" s="206"/>
      <c r="D545" s="206"/>
      <c r="E545" s="206"/>
    </row>
    <row r="546" spans="1:5">
      <c r="A546" s="206"/>
      <c r="B546" s="206"/>
      <c r="C546" s="206"/>
      <c r="D546" s="206"/>
      <c r="E546" s="206"/>
    </row>
    <row r="547" spans="1:5">
      <c r="A547" s="206"/>
      <c r="B547" s="206"/>
      <c r="C547" s="206"/>
      <c r="D547" s="206"/>
      <c r="E547" s="206"/>
    </row>
    <row r="548" spans="1:5">
      <c r="A548" s="206"/>
      <c r="B548" s="206"/>
      <c r="C548" s="206"/>
      <c r="D548" s="206"/>
      <c r="E548" s="206"/>
    </row>
    <row r="549" spans="1:5">
      <c r="A549" s="206"/>
      <c r="B549" s="206"/>
      <c r="C549" s="206"/>
      <c r="D549" s="206"/>
      <c r="E549" s="206"/>
    </row>
    <row r="550" spans="1:5">
      <c r="A550" s="206"/>
      <c r="B550" s="206"/>
      <c r="C550" s="206"/>
      <c r="D550" s="206"/>
      <c r="E550" s="206"/>
    </row>
    <row r="551" spans="1:5">
      <c r="A551" s="206"/>
      <c r="B551" s="206"/>
      <c r="C551" s="206"/>
      <c r="D551" s="206"/>
      <c r="E551" s="206"/>
    </row>
    <row r="552" spans="1:5">
      <c r="A552" s="206"/>
      <c r="B552" s="206"/>
      <c r="C552" s="206"/>
      <c r="D552" s="206"/>
      <c r="E552" s="206"/>
    </row>
    <row r="553" spans="1:5">
      <c r="A553" s="206"/>
      <c r="B553" s="206"/>
      <c r="C553" s="206"/>
      <c r="D553" s="206"/>
      <c r="E553" s="206"/>
    </row>
    <row r="554" spans="1:5">
      <c r="A554" s="206"/>
      <c r="B554" s="206"/>
      <c r="C554" s="206"/>
      <c r="D554" s="206"/>
      <c r="E554" s="206"/>
    </row>
    <row r="555" spans="1:5">
      <c r="A555" s="206"/>
      <c r="B555" s="206"/>
      <c r="C555" s="206"/>
      <c r="D555" s="206"/>
      <c r="E555" s="206"/>
    </row>
    <row r="556" spans="1:5">
      <c r="A556" s="206"/>
      <c r="B556" s="206"/>
      <c r="C556" s="206"/>
      <c r="D556" s="206"/>
      <c r="E556" s="206"/>
    </row>
    <row r="557" spans="1:5">
      <c r="A557" s="206"/>
      <c r="B557" s="206"/>
      <c r="C557" s="206"/>
      <c r="D557" s="206"/>
      <c r="E557" s="206"/>
    </row>
    <row r="558" spans="1:5">
      <c r="A558" s="206"/>
      <c r="B558" s="206"/>
      <c r="C558" s="206"/>
      <c r="D558" s="206"/>
      <c r="E558" s="206"/>
    </row>
    <row r="559" spans="1:5">
      <c r="A559" s="206"/>
      <c r="B559" s="206"/>
      <c r="C559" s="206"/>
      <c r="D559" s="206"/>
      <c r="E559" s="206"/>
    </row>
    <row r="560" spans="1:5">
      <c r="A560" s="206"/>
      <c r="B560" s="206"/>
      <c r="C560" s="206"/>
      <c r="D560" s="206"/>
      <c r="E560" s="206"/>
    </row>
    <row r="561" spans="1:5">
      <c r="A561" s="206"/>
      <c r="B561" s="206"/>
      <c r="C561" s="206"/>
      <c r="D561" s="206"/>
      <c r="E561" s="206"/>
    </row>
    <row r="562" spans="1:5">
      <c r="A562" s="206"/>
      <c r="B562" s="206"/>
      <c r="C562" s="206"/>
      <c r="D562" s="206"/>
      <c r="E562" s="206"/>
    </row>
    <row r="563" spans="1:5">
      <c r="A563" s="206"/>
      <c r="B563" s="206"/>
      <c r="C563" s="206"/>
      <c r="D563" s="206"/>
      <c r="E563" s="206"/>
    </row>
    <row r="564" spans="1:5">
      <c r="A564" s="206"/>
      <c r="B564" s="206"/>
      <c r="C564" s="206"/>
      <c r="D564" s="206"/>
      <c r="E564" s="206"/>
    </row>
    <row r="565" spans="1:5">
      <c r="A565" s="206"/>
      <c r="B565" s="206"/>
      <c r="C565" s="206"/>
      <c r="D565" s="206"/>
      <c r="E565" s="206"/>
    </row>
    <row r="566" spans="1:5">
      <c r="A566" s="206"/>
      <c r="B566" s="206"/>
      <c r="C566" s="206"/>
      <c r="D566" s="206"/>
      <c r="E566" s="206"/>
    </row>
    <row r="567" spans="1:5">
      <c r="A567" s="206"/>
      <c r="B567" s="206"/>
      <c r="C567" s="206"/>
      <c r="D567" s="206"/>
      <c r="E567" s="206"/>
    </row>
    <row r="568" spans="1:5">
      <c r="A568" s="206"/>
      <c r="B568" s="206"/>
      <c r="C568" s="206"/>
      <c r="D568" s="206"/>
      <c r="E568" s="206"/>
    </row>
    <row r="569" spans="1:5">
      <c r="A569" s="206"/>
      <c r="B569" s="206"/>
      <c r="C569" s="206"/>
      <c r="D569" s="206"/>
      <c r="E569" s="206"/>
    </row>
    <row r="570" spans="1:5">
      <c r="A570" s="206"/>
      <c r="B570" s="206"/>
      <c r="C570" s="206"/>
      <c r="D570" s="206"/>
      <c r="E570" s="206"/>
    </row>
    <row r="571" spans="1:5">
      <c r="A571" s="206"/>
      <c r="B571" s="206"/>
      <c r="C571" s="206"/>
      <c r="D571" s="206"/>
      <c r="E571" s="206"/>
    </row>
    <row r="572" spans="1:5">
      <c r="A572" s="206"/>
      <c r="B572" s="206"/>
      <c r="C572" s="206"/>
      <c r="D572" s="206"/>
      <c r="E572" s="206"/>
    </row>
    <row r="573" spans="1:5">
      <c r="A573" s="206"/>
      <c r="B573" s="206"/>
      <c r="C573" s="206"/>
      <c r="D573" s="206"/>
      <c r="E573" s="206"/>
    </row>
    <row r="574" spans="1:5">
      <c r="A574" s="206"/>
      <c r="B574" s="206"/>
      <c r="C574" s="206"/>
      <c r="D574" s="206"/>
      <c r="E574" s="206"/>
    </row>
    <row r="575" spans="1:5">
      <c r="A575" s="206"/>
      <c r="B575" s="206"/>
      <c r="C575" s="206"/>
      <c r="D575" s="206"/>
      <c r="E575" s="206"/>
    </row>
    <row r="576" spans="1:5">
      <c r="A576" s="206"/>
      <c r="B576" s="206"/>
      <c r="C576" s="206"/>
      <c r="D576" s="206"/>
      <c r="E576" s="206"/>
    </row>
    <row r="577" spans="1:5">
      <c r="A577" s="206"/>
      <c r="B577" s="206"/>
      <c r="C577" s="206"/>
      <c r="D577" s="206"/>
      <c r="E577" s="206"/>
    </row>
    <row r="578" spans="1:5">
      <c r="A578" s="206"/>
      <c r="B578" s="206"/>
      <c r="C578" s="206"/>
      <c r="D578" s="206"/>
      <c r="E578" s="206"/>
    </row>
    <row r="579" spans="1:5">
      <c r="A579" s="206"/>
      <c r="B579" s="206"/>
      <c r="C579" s="206"/>
      <c r="D579" s="206"/>
      <c r="E579" s="206"/>
    </row>
    <row r="580" spans="1:5">
      <c r="A580" s="206"/>
      <c r="B580" s="206"/>
      <c r="C580" s="206"/>
      <c r="D580" s="206"/>
      <c r="E580" s="206"/>
    </row>
    <row r="581" spans="1:5">
      <c r="A581" s="206"/>
      <c r="B581" s="206"/>
      <c r="C581" s="206"/>
      <c r="D581" s="206"/>
      <c r="E581" s="206"/>
    </row>
    <row r="582" spans="1:5">
      <c r="A582" s="206"/>
      <c r="B582" s="206"/>
      <c r="C582" s="206"/>
      <c r="D582" s="206"/>
      <c r="E582" s="206"/>
    </row>
    <row r="583" spans="1:5">
      <c r="A583" s="206"/>
      <c r="B583" s="206"/>
      <c r="C583" s="206"/>
      <c r="D583" s="206"/>
      <c r="E583" s="206"/>
    </row>
    <row r="584" spans="1:5">
      <c r="A584" s="206"/>
      <c r="B584" s="206"/>
      <c r="C584" s="206"/>
      <c r="D584" s="206"/>
      <c r="E584" s="206"/>
    </row>
    <row r="585" spans="1:5">
      <c r="A585" s="206"/>
      <c r="B585" s="206"/>
      <c r="C585" s="206"/>
      <c r="D585" s="206"/>
      <c r="E585" s="206"/>
    </row>
    <row r="586" spans="1:5">
      <c r="A586" s="206"/>
      <c r="B586" s="206"/>
      <c r="C586" s="206"/>
      <c r="D586" s="206"/>
      <c r="E586" s="206"/>
    </row>
    <row r="587" spans="1:5">
      <c r="A587" s="206"/>
      <c r="B587" s="206"/>
      <c r="C587" s="206"/>
      <c r="D587" s="206"/>
      <c r="E587" s="206"/>
    </row>
    <row r="588" spans="1:5">
      <c r="A588" s="206"/>
      <c r="B588" s="206"/>
      <c r="C588" s="206"/>
      <c r="D588" s="206"/>
      <c r="E588" s="206"/>
    </row>
    <row r="589" spans="1:5">
      <c r="A589" s="206"/>
      <c r="B589" s="206"/>
      <c r="C589" s="206"/>
      <c r="D589" s="206"/>
      <c r="E589" s="206"/>
    </row>
    <row r="590" spans="1:5">
      <c r="A590" s="206"/>
      <c r="B590" s="206"/>
      <c r="C590" s="206"/>
      <c r="D590" s="206"/>
      <c r="E590" s="206"/>
    </row>
    <row r="591" spans="1:5">
      <c r="A591" s="206"/>
      <c r="B591" s="206"/>
      <c r="C591" s="206"/>
      <c r="D591" s="206"/>
      <c r="E591" s="206"/>
    </row>
    <row r="592" spans="1:5">
      <c r="A592" s="206"/>
      <c r="B592" s="206"/>
      <c r="C592" s="206"/>
      <c r="D592" s="206"/>
      <c r="E592" s="206"/>
    </row>
    <row r="593" spans="1:5">
      <c r="A593" s="206"/>
      <c r="B593" s="206"/>
      <c r="C593" s="206"/>
      <c r="D593" s="206"/>
      <c r="E593" s="206"/>
    </row>
    <row r="594" spans="1:5">
      <c r="A594" s="206"/>
      <c r="B594" s="206"/>
      <c r="C594" s="206"/>
      <c r="D594" s="206"/>
      <c r="E594" s="206"/>
    </row>
    <row r="595" spans="1:5">
      <c r="A595" s="206"/>
      <c r="B595" s="206"/>
      <c r="C595" s="206"/>
      <c r="D595" s="206"/>
      <c r="E595" s="206"/>
    </row>
    <row r="596" spans="1:5">
      <c r="A596" s="206"/>
      <c r="B596" s="206"/>
      <c r="C596" s="206"/>
      <c r="D596" s="206"/>
      <c r="E596" s="206"/>
    </row>
    <row r="597" spans="1:5">
      <c r="A597" s="206"/>
      <c r="B597" s="206"/>
      <c r="C597" s="206"/>
      <c r="D597" s="206"/>
      <c r="E597" s="206"/>
    </row>
    <row r="598" spans="1:5">
      <c r="A598" s="206"/>
      <c r="B598" s="206"/>
      <c r="C598" s="206"/>
      <c r="D598" s="206"/>
      <c r="E598" s="206"/>
    </row>
    <row r="599" spans="1:5">
      <c r="A599" s="206"/>
      <c r="B599" s="206"/>
      <c r="C599" s="206"/>
      <c r="D599" s="206"/>
      <c r="E599" s="206"/>
    </row>
    <row r="600" spans="1:5">
      <c r="A600" s="206"/>
      <c r="B600" s="206"/>
      <c r="C600" s="206"/>
      <c r="D600" s="206"/>
      <c r="E600" s="206"/>
    </row>
    <row r="601" spans="1:5">
      <c r="A601" s="206"/>
      <c r="B601" s="206"/>
      <c r="C601" s="206"/>
      <c r="D601" s="206"/>
      <c r="E601" s="206"/>
    </row>
    <row r="602" spans="1:5">
      <c r="A602" s="206"/>
      <c r="B602" s="206"/>
      <c r="C602" s="206"/>
      <c r="D602" s="206"/>
      <c r="E602" s="206"/>
    </row>
    <row r="603" spans="1:5">
      <c r="A603" s="206"/>
      <c r="B603" s="206"/>
      <c r="C603" s="206"/>
      <c r="D603" s="206"/>
      <c r="E603" s="206"/>
    </row>
    <row r="604" spans="1:5">
      <c r="A604" s="206"/>
      <c r="B604" s="206"/>
      <c r="C604" s="206"/>
      <c r="D604" s="206"/>
      <c r="E604" s="206"/>
    </row>
    <row r="605" spans="1:5">
      <c r="A605" s="206"/>
      <c r="B605" s="206"/>
      <c r="C605" s="206"/>
      <c r="D605" s="206"/>
      <c r="E605" s="206"/>
    </row>
    <row r="606" spans="1:5">
      <c r="A606" s="206"/>
      <c r="B606" s="206"/>
      <c r="C606" s="206"/>
      <c r="D606" s="206"/>
      <c r="E606" s="206"/>
    </row>
    <row r="607" spans="1:5">
      <c r="A607" s="206"/>
      <c r="B607" s="206"/>
      <c r="C607" s="206"/>
      <c r="D607" s="206"/>
      <c r="E607" s="206"/>
    </row>
    <row r="608" spans="1:5">
      <c r="A608" s="206"/>
      <c r="B608" s="206"/>
      <c r="C608" s="206"/>
      <c r="D608" s="206"/>
      <c r="E608" s="206"/>
    </row>
    <row r="609" spans="1:5">
      <c r="A609" s="206"/>
      <c r="B609" s="206"/>
      <c r="C609" s="206"/>
      <c r="D609" s="206"/>
      <c r="E609" s="206"/>
    </row>
    <row r="610" spans="1:5">
      <c r="A610" s="206"/>
      <c r="B610" s="206"/>
      <c r="C610" s="206"/>
      <c r="D610" s="206"/>
      <c r="E610" s="206"/>
    </row>
    <row r="611" spans="1:5">
      <c r="A611" s="206"/>
      <c r="B611" s="206"/>
      <c r="C611" s="206"/>
      <c r="D611" s="206"/>
      <c r="E611" s="206"/>
    </row>
    <row r="612" spans="1:5">
      <c r="A612" s="206"/>
      <c r="B612" s="206"/>
      <c r="C612" s="206"/>
      <c r="D612" s="206"/>
      <c r="E612" s="206"/>
    </row>
    <row r="613" spans="1:5">
      <c r="A613" s="206"/>
      <c r="B613" s="206"/>
      <c r="C613" s="206"/>
      <c r="D613" s="206"/>
      <c r="E613" s="206"/>
    </row>
    <row r="614" spans="1:5">
      <c r="A614" s="206"/>
      <c r="B614" s="206"/>
      <c r="C614" s="206"/>
      <c r="D614" s="206"/>
      <c r="E614" s="206"/>
    </row>
    <row r="615" spans="1:5">
      <c r="A615" s="206"/>
      <c r="B615" s="206"/>
      <c r="C615" s="206"/>
      <c r="D615" s="206"/>
      <c r="E615" s="206"/>
    </row>
    <row r="616" spans="1:5">
      <c r="A616" s="206"/>
      <c r="B616" s="206"/>
      <c r="C616" s="206"/>
      <c r="D616" s="206"/>
      <c r="E616" s="206"/>
    </row>
    <row r="617" spans="1:5">
      <c r="A617" s="206"/>
      <c r="B617" s="206"/>
      <c r="C617" s="206"/>
      <c r="D617" s="206"/>
      <c r="E617" s="206"/>
    </row>
    <row r="618" spans="1:5">
      <c r="A618" s="206"/>
      <c r="B618" s="206"/>
      <c r="C618" s="206"/>
      <c r="D618" s="206"/>
      <c r="E618" s="206"/>
    </row>
    <row r="619" spans="1:5">
      <c r="A619" s="206"/>
      <c r="B619" s="206"/>
      <c r="C619" s="206"/>
      <c r="D619" s="206"/>
      <c r="E619" s="206"/>
    </row>
    <row r="620" spans="1:5">
      <c r="A620" s="206"/>
      <c r="B620" s="206"/>
      <c r="C620" s="206"/>
      <c r="D620" s="206"/>
      <c r="E620" s="206"/>
    </row>
    <row r="621" spans="1:5">
      <c r="A621" s="206"/>
      <c r="B621" s="206"/>
      <c r="C621" s="206"/>
      <c r="D621" s="206"/>
      <c r="E621" s="206"/>
    </row>
    <row r="622" spans="1:5">
      <c r="A622" s="206"/>
      <c r="B622" s="206"/>
      <c r="C622" s="206"/>
      <c r="D622" s="206"/>
      <c r="E622" s="206"/>
    </row>
    <row r="623" spans="1:5">
      <c r="A623" s="206"/>
      <c r="B623" s="206"/>
      <c r="C623" s="206"/>
      <c r="D623" s="206"/>
      <c r="E623" s="206"/>
    </row>
    <row r="624" spans="1:5">
      <c r="A624" s="206"/>
      <c r="B624" s="206"/>
      <c r="C624" s="206"/>
      <c r="D624" s="206"/>
      <c r="E624" s="206"/>
    </row>
    <row r="625" spans="1:5">
      <c r="A625" s="206"/>
      <c r="B625" s="206"/>
      <c r="C625" s="206"/>
      <c r="D625" s="206"/>
      <c r="E625" s="206"/>
    </row>
    <row r="626" spans="1:5">
      <c r="A626" s="206"/>
      <c r="B626" s="206"/>
      <c r="C626" s="206"/>
      <c r="D626" s="206"/>
      <c r="E626" s="206"/>
    </row>
    <row r="627" spans="1:5">
      <c r="A627" s="206"/>
      <c r="B627" s="206"/>
      <c r="C627" s="206"/>
      <c r="D627" s="206"/>
      <c r="E627" s="206"/>
    </row>
    <row r="628" spans="1:5">
      <c r="A628" s="206"/>
      <c r="B628" s="206"/>
      <c r="C628" s="206"/>
      <c r="D628" s="206"/>
      <c r="E628" s="206"/>
    </row>
    <row r="629" spans="1:5">
      <c r="A629" s="206"/>
      <c r="B629" s="206"/>
      <c r="C629" s="206"/>
      <c r="D629" s="206"/>
      <c r="E629" s="206"/>
    </row>
    <row r="630" spans="1:5">
      <c r="A630" s="206"/>
      <c r="B630" s="206"/>
      <c r="C630" s="206"/>
      <c r="D630" s="206"/>
      <c r="E630" s="206"/>
    </row>
    <row r="631" spans="1:5">
      <c r="A631" s="206"/>
      <c r="B631" s="206"/>
      <c r="C631" s="206"/>
      <c r="D631" s="206"/>
      <c r="E631" s="206"/>
    </row>
    <row r="632" spans="1:5">
      <c r="A632" s="206"/>
      <c r="B632" s="206"/>
      <c r="C632" s="206"/>
      <c r="D632" s="206"/>
      <c r="E632" s="206"/>
    </row>
    <row r="633" spans="1:5">
      <c r="A633" s="206"/>
      <c r="B633" s="206"/>
      <c r="C633" s="206"/>
      <c r="D633" s="206"/>
      <c r="E633" s="206"/>
    </row>
    <row r="634" spans="1:5">
      <c r="A634" s="206"/>
      <c r="B634" s="206"/>
      <c r="C634" s="206"/>
      <c r="D634" s="206"/>
      <c r="E634" s="206"/>
    </row>
    <row r="635" spans="1:5">
      <c r="A635" s="206"/>
      <c r="B635" s="206"/>
      <c r="C635" s="206"/>
      <c r="D635" s="206"/>
      <c r="E635" s="206"/>
    </row>
    <row r="636" spans="1:5">
      <c r="A636" s="206"/>
      <c r="B636" s="206"/>
      <c r="C636" s="206"/>
      <c r="D636" s="206"/>
      <c r="E636" s="206"/>
    </row>
    <row r="637" spans="1:5">
      <c r="A637" s="206"/>
      <c r="B637" s="206"/>
      <c r="C637" s="206"/>
      <c r="D637" s="206"/>
      <c r="E637" s="206"/>
    </row>
    <row r="638" spans="1:5">
      <c r="A638" s="206"/>
      <c r="B638" s="206"/>
      <c r="C638" s="206"/>
      <c r="D638" s="206"/>
      <c r="E638" s="206"/>
    </row>
    <row r="639" spans="1:5">
      <c r="A639" s="206"/>
      <c r="B639" s="206"/>
      <c r="C639" s="206"/>
      <c r="D639" s="206"/>
      <c r="E639" s="206"/>
    </row>
    <row r="640" spans="1:5">
      <c r="A640" s="206"/>
      <c r="B640" s="206"/>
      <c r="C640" s="206"/>
      <c r="D640" s="206"/>
      <c r="E640" s="206"/>
    </row>
    <row r="641" spans="1:5">
      <c r="A641" s="206"/>
      <c r="B641" s="206"/>
      <c r="C641" s="206"/>
      <c r="D641" s="206"/>
      <c r="E641" s="206"/>
    </row>
    <row r="642" spans="1:5">
      <c r="A642" s="206"/>
      <c r="B642" s="206"/>
      <c r="C642" s="206"/>
      <c r="D642" s="206"/>
      <c r="E642" s="206"/>
    </row>
    <row r="643" spans="1:5">
      <c r="A643" s="206"/>
      <c r="B643" s="206"/>
      <c r="C643" s="206"/>
      <c r="D643" s="206"/>
      <c r="E643" s="206"/>
    </row>
    <row r="644" spans="1:5">
      <c r="A644" s="206"/>
      <c r="B644" s="206"/>
      <c r="C644" s="206"/>
      <c r="D644" s="206"/>
      <c r="E644" s="206"/>
    </row>
    <row r="645" spans="1:5">
      <c r="A645" s="206"/>
      <c r="B645" s="206"/>
      <c r="C645" s="206"/>
      <c r="D645" s="206"/>
      <c r="E645" s="206"/>
    </row>
    <row r="646" spans="1:5">
      <c r="A646" s="206"/>
      <c r="B646" s="206"/>
      <c r="C646" s="206"/>
      <c r="D646" s="206"/>
      <c r="E646" s="206"/>
    </row>
    <row r="647" spans="1:5">
      <c r="A647" s="206"/>
      <c r="B647" s="206"/>
      <c r="C647" s="206"/>
      <c r="D647" s="206"/>
      <c r="E647" s="206"/>
    </row>
    <row r="648" spans="1:5">
      <c r="A648" s="206"/>
      <c r="B648" s="206"/>
      <c r="C648" s="206"/>
      <c r="D648" s="206"/>
      <c r="E648" s="206"/>
    </row>
    <row r="649" spans="1:5">
      <c r="A649" s="206"/>
      <c r="B649" s="206"/>
      <c r="C649" s="206"/>
      <c r="D649" s="206"/>
      <c r="E649" s="206"/>
    </row>
    <row r="650" spans="1:5">
      <c r="A650" s="206"/>
      <c r="B650" s="206"/>
      <c r="C650" s="206"/>
      <c r="D650" s="206"/>
      <c r="E650" s="206"/>
    </row>
    <row r="651" spans="1:5">
      <c r="A651" s="206"/>
      <c r="B651" s="206"/>
      <c r="C651" s="206"/>
      <c r="D651" s="206"/>
      <c r="E651" s="206"/>
    </row>
    <row r="652" spans="1:5">
      <c r="A652" s="206"/>
      <c r="B652" s="206"/>
      <c r="C652" s="206"/>
      <c r="D652" s="206"/>
      <c r="E652" s="206"/>
    </row>
    <row r="653" spans="1:5">
      <c r="A653" s="206"/>
      <c r="B653" s="206"/>
      <c r="C653" s="206"/>
      <c r="D653" s="206"/>
      <c r="E653" s="206"/>
    </row>
    <row r="654" spans="1:5">
      <c r="A654" s="206"/>
      <c r="B654" s="206"/>
      <c r="C654" s="206"/>
      <c r="D654" s="206"/>
      <c r="E654" s="206"/>
    </row>
    <row r="655" spans="1:5">
      <c r="A655" s="206"/>
      <c r="B655" s="206"/>
      <c r="C655" s="206"/>
      <c r="D655" s="206"/>
      <c r="E655" s="206"/>
    </row>
    <row r="656" spans="1:5">
      <c r="A656" s="206"/>
      <c r="B656" s="206"/>
      <c r="C656" s="206"/>
      <c r="D656" s="206"/>
      <c r="E656" s="206"/>
    </row>
    <row r="657" spans="1:5">
      <c r="A657" s="206"/>
      <c r="B657" s="206"/>
      <c r="C657" s="206"/>
      <c r="D657" s="206"/>
      <c r="E657" s="206"/>
    </row>
    <row r="658" spans="1:5">
      <c r="A658" s="206"/>
      <c r="B658" s="206"/>
      <c r="C658" s="206"/>
      <c r="D658" s="206"/>
      <c r="E658" s="206"/>
    </row>
    <row r="659" spans="1:5">
      <c r="A659" s="206"/>
      <c r="B659" s="206"/>
      <c r="C659" s="206"/>
      <c r="D659" s="206"/>
      <c r="E659" s="206"/>
    </row>
    <row r="660" spans="1:5">
      <c r="A660" s="206"/>
      <c r="B660" s="206"/>
      <c r="C660" s="206"/>
      <c r="D660" s="206"/>
      <c r="E660" s="206"/>
    </row>
    <row r="661" spans="1:5">
      <c r="A661" s="206"/>
      <c r="B661" s="206"/>
      <c r="C661" s="206"/>
      <c r="D661" s="206"/>
      <c r="E661" s="206"/>
    </row>
    <row r="662" spans="1:5">
      <c r="A662" s="206"/>
      <c r="B662" s="206"/>
      <c r="C662" s="206"/>
      <c r="D662" s="206"/>
      <c r="E662" s="206"/>
    </row>
    <row r="663" spans="1:5">
      <c r="A663" s="206"/>
      <c r="B663" s="206"/>
      <c r="C663" s="206"/>
      <c r="D663" s="206"/>
      <c r="E663" s="206"/>
    </row>
    <row r="664" spans="1:5">
      <c r="A664" s="206"/>
      <c r="B664" s="206"/>
      <c r="C664" s="206"/>
      <c r="D664" s="206"/>
      <c r="E664" s="206"/>
    </row>
    <row r="665" spans="1:5">
      <c r="A665" s="206"/>
      <c r="B665" s="206"/>
      <c r="C665" s="206"/>
      <c r="D665" s="206"/>
      <c r="E665" s="206"/>
    </row>
    <row r="666" spans="1:5">
      <c r="A666" s="206"/>
      <c r="B666" s="206"/>
      <c r="C666" s="206"/>
      <c r="D666" s="206"/>
      <c r="E666" s="206"/>
    </row>
    <row r="667" spans="1:5">
      <c r="A667" s="206"/>
      <c r="B667" s="206"/>
      <c r="C667" s="206"/>
      <c r="D667" s="206"/>
      <c r="E667" s="206"/>
    </row>
    <row r="668" spans="1:5">
      <c r="A668" s="206"/>
      <c r="B668" s="206"/>
      <c r="C668" s="206"/>
      <c r="D668" s="206"/>
      <c r="E668" s="206"/>
    </row>
    <row r="669" spans="1:5">
      <c r="A669" s="206"/>
      <c r="B669" s="206"/>
      <c r="C669" s="206"/>
      <c r="D669" s="206"/>
      <c r="E669" s="206"/>
    </row>
    <row r="670" spans="1:5">
      <c r="A670" s="206"/>
      <c r="B670" s="206"/>
      <c r="C670" s="206"/>
      <c r="D670" s="206"/>
      <c r="E670" s="206"/>
    </row>
    <row r="671" spans="1:5">
      <c r="A671" s="206"/>
      <c r="B671" s="206"/>
      <c r="C671" s="206"/>
      <c r="D671" s="206"/>
      <c r="E671" s="206"/>
    </row>
    <row r="672" spans="1:5">
      <c r="A672" s="206"/>
      <c r="B672" s="206"/>
      <c r="C672" s="206"/>
      <c r="D672" s="206"/>
      <c r="E672" s="206"/>
    </row>
    <row r="673" spans="1:5">
      <c r="A673" s="206"/>
      <c r="B673" s="206"/>
      <c r="C673" s="206"/>
      <c r="D673" s="206"/>
      <c r="E673" s="206"/>
    </row>
    <row r="674" spans="1:5">
      <c r="A674" s="206"/>
      <c r="B674" s="206"/>
      <c r="C674" s="206"/>
      <c r="D674" s="206"/>
      <c r="E674" s="206"/>
    </row>
    <row r="675" spans="1:5">
      <c r="A675" s="206"/>
      <c r="B675" s="206"/>
      <c r="C675" s="206"/>
      <c r="D675" s="206"/>
      <c r="E675" s="206"/>
    </row>
    <row r="676" spans="1:5">
      <c r="A676" s="206"/>
      <c r="B676" s="206"/>
      <c r="C676" s="206"/>
      <c r="D676" s="206"/>
      <c r="E676" s="206"/>
    </row>
    <row r="677" spans="1:5">
      <c r="A677" s="206"/>
      <c r="B677" s="206"/>
      <c r="C677" s="206"/>
      <c r="D677" s="206"/>
      <c r="E677" s="206"/>
    </row>
    <row r="678" spans="1:5">
      <c r="A678" s="206"/>
      <c r="B678" s="206"/>
      <c r="C678" s="206"/>
      <c r="D678" s="206"/>
      <c r="E678" s="206"/>
    </row>
    <row r="679" spans="1:5">
      <c r="A679" s="206"/>
      <c r="B679" s="206"/>
      <c r="C679" s="206"/>
      <c r="D679" s="206"/>
      <c r="E679" s="206"/>
    </row>
    <row r="680" spans="1:5">
      <c r="A680" s="206"/>
      <c r="B680" s="206"/>
      <c r="C680" s="206"/>
      <c r="D680" s="206"/>
      <c r="E680" s="206"/>
    </row>
    <row r="681" spans="1:5">
      <c r="A681" s="206"/>
      <c r="B681" s="206"/>
      <c r="C681" s="206"/>
      <c r="D681" s="206"/>
      <c r="E681" s="206"/>
    </row>
    <row r="682" spans="1:5">
      <c r="A682" s="206"/>
      <c r="B682" s="206"/>
      <c r="C682" s="206"/>
      <c r="D682" s="206"/>
      <c r="E682" s="206"/>
    </row>
    <row r="683" spans="1:5">
      <c r="A683" s="206"/>
      <c r="B683" s="206"/>
      <c r="C683" s="206"/>
      <c r="D683" s="206"/>
      <c r="E683" s="206"/>
    </row>
    <row r="684" spans="1:5">
      <c r="A684" s="206"/>
      <c r="B684" s="206"/>
      <c r="C684" s="206"/>
      <c r="D684" s="206"/>
      <c r="E684" s="206"/>
    </row>
    <row r="685" spans="1:5">
      <c r="A685" s="206"/>
      <c r="B685" s="206"/>
      <c r="C685" s="206"/>
      <c r="D685" s="206"/>
      <c r="E685" s="206"/>
    </row>
    <row r="686" spans="1:5">
      <c r="A686" s="206"/>
      <c r="B686" s="206"/>
      <c r="C686" s="206"/>
      <c r="D686" s="206"/>
      <c r="E686" s="206"/>
    </row>
    <row r="687" spans="1:5">
      <c r="A687" s="206"/>
      <c r="B687" s="206"/>
      <c r="C687" s="206"/>
      <c r="D687" s="206"/>
      <c r="E687" s="206"/>
    </row>
    <row r="688" spans="1:5">
      <c r="A688" s="206"/>
      <c r="B688" s="206"/>
      <c r="C688" s="206"/>
      <c r="D688" s="206"/>
      <c r="E688" s="206"/>
    </row>
    <row r="689" spans="1:5">
      <c r="A689" s="206"/>
      <c r="B689" s="206"/>
      <c r="C689" s="206"/>
      <c r="D689" s="206"/>
      <c r="E689" s="206"/>
    </row>
    <row r="690" spans="1:5">
      <c r="A690" s="206"/>
      <c r="B690" s="206"/>
      <c r="C690" s="206"/>
      <c r="D690" s="206"/>
      <c r="E690" s="206"/>
    </row>
    <row r="691" spans="1:5">
      <c r="A691" s="206"/>
      <c r="B691" s="206"/>
      <c r="C691" s="206"/>
      <c r="D691" s="206"/>
      <c r="E691" s="206"/>
    </row>
    <row r="692" spans="1:5">
      <c r="A692" s="206"/>
      <c r="B692" s="206"/>
      <c r="C692" s="206"/>
      <c r="D692" s="206"/>
      <c r="E692" s="206"/>
    </row>
    <row r="693" spans="1:5">
      <c r="A693" s="206"/>
      <c r="B693" s="206"/>
      <c r="C693" s="206"/>
      <c r="D693" s="206"/>
      <c r="E693" s="206"/>
    </row>
    <row r="694" spans="1:5">
      <c r="A694" s="206"/>
      <c r="B694" s="206"/>
      <c r="C694" s="206"/>
      <c r="D694" s="206"/>
      <c r="E694" s="206"/>
    </row>
    <row r="695" spans="1:5">
      <c r="A695" s="206"/>
      <c r="B695" s="206"/>
      <c r="C695" s="206"/>
      <c r="D695" s="206"/>
      <c r="E695" s="206"/>
    </row>
    <row r="696" spans="1:5">
      <c r="A696" s="206"/>
      <c r="B696" s="206"/>
      <c r="C696" s="206"/>
      <c r="D696" s="206"/>
      <c r="E696" s="206"/>
    </row>
    <row r="697" spans="1:5">
      <c r="A697" s="206"/>
      <c r="B697" s="206"/>
      <c r="C697" s="206"/>
      <c r="D697" s="206"/>
      <c r="E697" s="206"/>
    </row>
    <row r="698" spans="1:5">
      <c r="A698" s="206"/>
      <c r="B698" s="206"/>
      <c r="C698" s="206"/>
      <c r="D698" s="206"/>
      <c r="E698" s="206"/>
    </row>
    <row r="699" spans="1:5">
      <c r="A699" s="206"/>
      <c r="B699" s="206"/>
      <c r="C699" s="206"/>
      <c r="D699" s="206"/>
      <c r="E699" s="206"/>
    </row>
    <row r="700" spans="1:5">
      <c r="A700" s="206"/>
      <c r="B700" s="206"/>
      <c r="C700" s="206"/>
      <c r="D700" s="206"/>
      <c r="E700" s="206"/>
    </row>
    <row r="701" spans="1:5">
      <c r="A701" s="206"/>
      <c r="B701" s="206"/>
      <c r="C701" s="206"/>
      <c r="D701" s="206"/>
      <c r="E701" s="206"/>
    </row>
    <row r="702" spans="1:5">
      <c r="A702" s="206"/>
      <c r="B702" s="206"/>
      <c r="C702" s="206"/>
      <c r="D702" s="206"/>
      <c r="E702" s="206"/>
    </row>
    <row r="703" spans="1:5">
      <c r="A703" s="206"/>
      <c r="B703" s="206"/>
      <c r="C703" s="206"/>
      <c r="D703" s="206"/>
      <c r="E703" s="206"/>
    </row>
    <row r="704" spans="1:5">
      <c r="A704" s="206"/>
      <c r="B704" s="206"/>
      <c r="C704" s="206"/>
      <c r="D704" s="206"/>
      <c r="E704" s="206"/>
    </row>
    <row r="705" spans="1:5">
      <c r="A705" s="206"/>
      <c r="B705" s="206"/>
      <c r="C705" s="206"/>
      <c r="D705" s="206"/>
      <c r="E705" s="206"/>
    </row>
    <row r="706" spans="1:5">
      <c r="A706" s="206"/>
      <c r="B706" s="206"/>
      <c r="C706" s="206"/>
      <c r="D706" s="206"/>
      <c r="E706" s="206"/>
    </row>
    <row r="707" spans="1:5">
      <c r="A707" s="206"/>
      <c r="B707" s="206"/>
      <c r="C707" s="206"/>
      <c r="D707" s="206"/>
      <c r="E707" s="206"/>
    </row>
    <row r="708" spans="1:5">
      <c r="A708" s="206"/>
      <c r="B708" s="206"/>
      <c r="C708" s="206"/>
      <c r="D708" s="206"/>
      <c r="E708" s="206"/>
    </row>
    <row r="709" spans="1:5">
      <c r="A709" s="206"/>
      <c r="B709" s="206"/>
      <c r="C709" s="206"/>
      <c r="D709" s="206"/>
      <c r="E709" s="206"/>
    </row>
    <row r="710" spans="1:5">
      <c r="A710" s="206"/>
      <c r="B710" s="206"/>
      <c r="C710" s="206"/>
      <c r="D710" s="206"/>
      <c r="E710" s="206"/>
    </row>
    <row r="711" spans="1:5">
      <c r="A711" s="206"/>
      <c r="B711" s="206"/>
      <c r="C711" s="206"/>
      <c r="D711" s="206"/>
      <c r="E711" s="206"/>
    </row>
    <row r="712" spans="1:5">
      <c r="A712" s="206"/>
      <c r="B712" s="206"/>
      <c r="C712" s="206"/>
      <c r="D712" s="206"/>
      <c r="E712" s="206"/>
    </row>
    <row r="713" spans="1:5">
      <c r="A713" s="206"/>
      <c r="B713" s="206"/>
      <c r="C713" s="206"/>
      <c r="D713" s="206"/>
      <c r="E713" s="206"/>
    </row>
    <row r="714" spans="1:5">
      <c r="A714" s="206"/>
      <c r="B714" s="206"/>
      <c r="C714" s="206"/>
      <c r="D714" s="206"/>
      <c r="E714" s="206"/>
    </row>
    <row r="715" spans="1:5">
      <c r="A715" s="206"/>
      <c r="B715" s="206"/>
      <c r="C715" s="206"/>
      <c r="D715" s="206"/>
      <c r="E715" s="206"/>
    </row>
    <row r="716" spans="1:5">
      <c r="A716" s="206"/>
      <c r="B716" s="206"/>
      <c r="C716" s="206"/>
      <c r="D716" s="206"/>
      <c r="E716" s="206"/>
    </row>
    <row r="717" spans="1:5">
      <c r="A717" s="206"/>
      <c r="B717" s="206"/>
      <c r="C717" s="206"/>
      <c r="D717" s="206"/>
      <c r="E717" s="206"/>
    </row>
    <row r="718" spans="1:5">
      <c r="A718" s="206"/>
      <c r="B718" s="206"/>
      <c r="C718" s="206"/>
      <c r="D718" s="206"/>
      <c r="E718" s="206"/>
    </row>
    <row r="719" spans="1:5">
      <c r="A719" s="206"/>
      <c r="B719" s="206"/>
      <c r="C719" s="206"/>
      <c r="D719" s="206"/>
      <c r="E719" s="206"/>
    </row>
    <row r="720" spans="1:5">
      <c r="A720" s="206"/>
      <c r="B720" s="206"/>
      <c r="C720" s="206"/>
      <c r="D720" s="206"/>
      <c r="E720" s="206"/>
    </row>
    <row r="721" spans="1:5">
      <c r="A721" s="206"/>
      <c r="B721" s="206"/>
      <c r="C721" s="206"/>
      <c r="D721" s="206"/>
      <c r="E721" s="206"/>
    </row>
    <row r="722" spans="1:5">
      <c r="A722" s="206"/>
      <c r="B722" s="206"/>
      <c r="C722" s="206"/>
      <c r="D722" s="206"/>
      <c r="E722" s="206"/>
    </row>
    <row r="723" spans="1:5">
      <c r="A723" s="206"/>
      <c r="B723" s="206"/>
      <c r="C723" s="206"/>
      <c r="D723" s="206"/>
      <c r="E723" s="206"/>
    </row>
    <row r="724" spans="1:5">
      <c r="A724" s="206"/>
      <c r="B724" s="206"/>
      <c r="C724" s="206"/>
      <c r="D724" s="206"/>
      <c r="E724" s="206"/>
    </row>
    <row r="725" spans="1:5">
      <c r="A725" s="206"/>
      <c r="B725" s="206"/>
      <c r="C725" s="206"/>
      <c r="D725" s="206"/>
      <c r="E725" s="206"/>
    </row>
    <row r="726" spans="1:5">
      <c r="A726" s="206"/>
      <c r="B726" s="206"/>
      <c r="C726" s="206"/>
      <c r="D726" s="206"/>
      <c r="E726" s="206"/>
    </row>
    <row r="727" spans="1:5">
      <c r="A727" s="206"/>
      <c r="B727" s="206"/>
      <c r="C727" s="206"/>
      <c r="D727" s="206"/>
      <c r="E727" s="206"/>
    </row>
    <row r="728" spans="1:5">
      <c r="A728" s="206"/>
      <c r="B728" s="206"/>
      <c r="C728" s="206"/>
      <c r="D728" s="206"/>
      <c r="E728" s="206"/>
    </row>
    <row r="729" spans="1:5">
      <c r="A729" s="206"/>
      <c r="B729" s="206"/>
      <c r="C729" s="206"/>
      <c r="D729" s="206"/>
      <c r="E729" s="206"/>
    </row>
    <row r="730" spans="1:5">
      <c r="A730" s="206"/>
      <c r="B730" s="206"/>
      <c r="C730" s="206"/>
      <c r="D730" s="206"/>
      <c r="E730" s="206"/>
    </row>
    <row r="731" spans="1:5">
      <c r="A731" s="206"/>
      <c r="B731" s="206"/>
      <c r="C731" s="206"/>
      <c r="D731" s="206"/>
      <c r="E731" s="206"/>
    </row>
    <row r="732" spans="1:5">
      <c r="A732" s="206"/>
      <c r="B732" s="206"/>
      <c r="C732" s="206"/>
      <c r="D732" s="206"/>
      <c r="E732" s="206"/>
    </row>
    <row r="733" spans="1:5">
      <c r="A733" s="206"/>
      <c r="B733" s="206"/>
      <c r="C733" s="206"/>
      <c r="D733" s="206"/>
      <c r="E733" s="206"/>
    </row>
    <row r="734" spans="1:5">
      <c r="A734" s="206"/>
      <c r="B734" s="206"/>
      <c r="C734" s="206"/>
      <c r="D734" s="206"/>
      <c r="E734" s="206"/>
    </row>
    <row r="735" spans="1:5">
      <c r="A735" s="206"/>
      <c r="B735" s="206"/>
      <c r="C735" s="206"/>
      <c r="D735" s="206"/>
      <c r="E735" s="206"/>
    </row>
    <row r="736" spans="1:5">
      <c r="A736" s="206"/>
      <c r="B736" s="206"/>
      <c r="C736" s="206"/>
      <c r="D736" s="206"/>
      <c r="E736" s="206"/>
    </row>
    <row r="737" spans="1:5">
      <c r="A737" s="206"/>
      <c r="B737" s="206"/>
      <c r="C737" s="206"/>
      <c r="D737" s="206"/>
      <c r="E737" s="206"/>
    </row>
    <row r="738" spans="1:5">
      <c r="A738" s="206"/>
      <c r="B738" s="206"/>
      <c r="C738" s="206"/>
      <c r="D738" s="206"/>
      <c r="E738" s="206"/>
    </row>
    <row r="739" spans="1:5">
      <c r="A739" s="206"/>
      <c r="B739" s="206"/>
      <c r="C739" s="206"/>
      <c r="D739" s="206"/>
      <c r="E739" s="206"/>
    </row>
    <row r="740" spans="1:5">
      <c r="A740" s="206"/>
      <c r="B740" s="206"/>
      <c r="C740" s="206"/>
      <c r="D740" s="206"/>
      <c r="E740" s="206"/>
    </row>
    <row r="741" spans="1:5">
      <c r="A741" s="206"/>
      <c r="B741" s="206"/>
      <c r="C741" s="206"/>
      <c r="D741" s="206"/>
      <c r="E741" s="206"/>
    </row>
    <row r="742" spans="1:5">
      <c r="A742" s="206"/>
      <c r="B742" s="206"/>
      <c r="C742" s="206"/>
      <c r="D742" s="206"/>
      <c r="E742" s="206"/>
    </row>
    <row r="743" spans="1:5">
      <c r="A743" s="206"/>
      <c r="B743" s="206"/>
      <c r="C743" s="206"/>
      <c r="D743" s="206"/>
      <c r="E743" s="206"/>
    </row>
    <row r="744" spans="1:5">
      <c r="A744" s="206"/>
      <c r="B744" s="206"/>
      <c r="C744" s="206"/>
      <c r="D744" s="206"/>
      <c r="E744" s="206"/>
    </row>
    <row r="745" spans="1:5">
      <c r="A745" s="206"/>
      <c r="B745" s="206"/>
      <c r="C745" s="206"/>
      <c r="D745" s="206"/>
      <c r="E745" s="206"/>
    </row>
    <row r="746" spans="1:5">
      <c r="A746" s="206"/>
      <c r="B746" s="206"/>
      <c r="C746" s="206"/>
      <c r="D746" s="206"/>
      <c r="E746" s="206"/>
    </row>
    <row r="747" spans="1:5">
      <c r="A747" s="206"/>
      <c r="B747" s="206"/>
      <c r="C747" s="206"/>
      <c r="D747" s="206"/>
      <c r="E747" s="206"/>
    </row>
    <row r="748" spans="1:5">
      <c r="A748" s="206"/>
      <c r="B748" s="206"/>
      <c r="C748" s="206"/>
      <c r="D748" s="206"/>
      <c r="E748" s="206"/>
    </row>
    <row r="749" spans="1:5">
      <c r="A749" s="206"/>
      <c r="B749" s="206"/>
      <c r="C749" s="206"/>
      <c r="D749" s="206"/>
      <c r="E749" s="206"/>
    </row>
    <row r="750" spans="1:5">
      <c r="A750" s="206"/>
      <c r="B750" s="206"/>
      <c r="C750" s="206"/>
      <c r="D750" s="206"/>
      <c r="E750" s="206"/>
    </row>
    <row r="751" spans="1:5">
      <c r="A751" s="206"/>
      <c r="B751" s="206"/>
      <c r="C751" s="206"/>
      <c r="D751" s="206"/>
      <c r="E751" s="206"/>
    </row>
    <row r="752" spans="1:5">
      <c r="A752" s="206"/>
      <c r="B752" s="206"/>
      <c r="C752" s="206"/>
      <c r="D752" s="206"/>
      <c r="E752" s="206"/>
    </row>
    <row r="753" spans="1:5">
      <c r="A753" s="206"/>
      <c r="B753" s="206"/>
      <c r="C753" s="206"/>
      <c r="D753" s="206"/>
      <c r="E753" s="206"/>
    </row>
    <row r="754" spans="1:5">
      <c r="A754" s="206"/>
      <c r="B754" s="206"/>
      <c r="C754" s="206"/>
      <c r="D754" s="206"/>
      <c r="E754" s="206"/>
    </row>
    <row r="755" spans="1:5">
      <c r="A755" s="206"/>
      <c r="B755" s="206"/>
      <c r="C755" s="206"/>
      <c r="D755" s="206"/>
      <c r="E755" s="206"/>
    </row>
    <row r="756" spans="1:5">
      <c r="A756" s="206"/>
      <c r="B756" s="206"/>
      <c r="C756" s="206"/>
      <c r="D756" s="206"/>
      <c r="E756" s="206"/>
    </row>
    <row r="757" spans="1:5">
      <c r="A757" s="206"/>
      <c r="B757" s="206"/>
      <c r="C757" s="206"/>
      <c r="D757" s="206"/>
      <c r="E757" s="206"/>
    </row>
    <row r="758" spans="1:5">
      <c r="A758" s="206"/>
      <c r="B758" s="206"/>
      <c r="C758" s="206"/>
      <c r="D758" s="206"/>
      <c r="E758" s="206"/>
    </row>
    <row r="759" spans="1:5">
      <c r="A759" s="206"/>
      <c r="B759" s="206"/>
      <c r="C759" s="206"/>
      <c r="D759" s="206"/>
      <c r="E759" s="206"/>
    </row>
    <row r="760" spans="1:5">
      <c r="A760" s="206"/>
      <c r="B760" s="206"/>
      <c r="C760" s="206"/>
      <c r="D760" s="206"/>
      <c r="E760" s="206"/>
    </row>
    <row r="761" spans="1:5">
      <c r="A761" s="206"/>
      <c r="B761" s="206"/>
      <c r="C761" s="206"/>
      <c r="D761" s="206"/>
      <c r="E761" s="206"/>
    </row>
    <row r="762" spans="1:5">
      <c r="A762" s="206"/>
      <c r="B762" s="206"/>
      <c r="C762" s="206"/>
      <c r="D762" s="206"/>
      <c r="E762" s="206"/>
    </row>
    <row r="763" spans="1:5">
      <c r="A763" s="206"/>
      <c r="B763" s="206"/>
      <c r="C763" s="206"/>
      <c r="D763" s="206"/>
      <c r="E763" s="206"/>
    </row>
    <row r="764" spans="1:5">
      <c r="A764" s="206"/>
      <c r="B764" s="206"/>
      <c r="C764" s="206"/>
      <c r="D764" s="206"/>
      <c r="E764" s="206"/>
    </row>
    <row r="765" spans="1:5">
      <c r="A765" s="206"/>
      <c r="B765" s="206"/>
      <c r="C765" s="206"/>
      <c r="D765" s="206"/>
      <c r="E765" s="206"/>
    </row>
    <row r="766" spans="1:5">
      <c r="A766" s="206"/>
      <c r="B766" s="206"/>
      <c r="C766" s="206"/>
      <c r="D766" s="206"/>
      <c r="E766" s="206"/>
    </row>
    <row r="767" spans="1:5">
      <c r="A767" s="206"/>
      <c r="B767" s="206"/>
      <c r="C767" s="206"/>
      <c r="D767" s="206"/>
      <c r="E767" s="206"/>
    </row>
    <row r="768" spans="1:5">
      <c r="A768" s="206"/>
      <c r="B768" s="206"/>
      <c r="C768" s="206"/>
      <c r="D768" s="206"/>
      <c r="E768" s="206"/>
    </row>
    <row r="769" spans="1:5">
      <c r="A769" s="206"/>
      <c r="B769" s="206"/>
      <c r="C769" s="206"/>
      <c r="D769" s="206"/>
      <c r="E769" s="206"/>
    </row>
    <row r="770" spans="1:5">
      <c r="A770" s="206"/>
      <c r="B770" s="206"/>
      <c r="C770" s="206"/>
      <c r="D770" s="206"/>
      <c r="E770" s="206"/>
    </row>
    <row r="771" spans="1:5">
      <c r="A771" s="206"/>
      <c r="B771" s="206"/>
      <c r="C771" s="206"/>
      <c r="D771" s="206"/>
      <c r="E771" s="206"/>
    </row>
    <row r="772" spans="1:5">
      <c r="A772" s="206"/>
      <c r="B772" s="206"/>
      <c r="C772" s="206"/>
      <c r="D772" s="206"/>
      <c r="E772" s="206"/>
    </row>
    <row r="773" spans="1:5">
      <c r="A773" s="206"/>
      <c r="B773" s="206"/>
      <c r="C773" s="206"/>
      <c r="D773" s="206"/>
      <c r="E773" s="206"/>
    </row>
    <row r="774" spans="1:5">
      <c r="A774" s="206"/>
      <c r="B774" s="206"/>
      <c r="C774" s="206"/>
      <c r="D774" s="206"/>
      <c r="E774" s="206"/>
    </row>
    <row r="775" spans="1:5">
      <c r="A775" s="206"/>
      <c r="B775" s="206"/>
      <c r="C775" s="206"/>
      <c r="D775" s="206"/>
      <c r="E775" s="206"/>
    </row>
    <row r="776" spans="1:5">
      <c r="A776" s="206"/>
      <c r="B776" s="206"/>
      <c r="C776" s="206"/>
      <c r="D776" s="206"/>
      <c r="E776" s="206"/>
    </row>
    <row r="777" spans="1:5">
      <c r="A777" s="206"/>
      <c r="B777" s="206"/>
      <c r="C777" s="206"/>
      <c r="D777" s="206"/>
      <c r="E777" s="206"/>
    </row>
    <row r="778" spans="1:5">
      <c r="A778" s="206"/>
      <c r="B778" s="206"/>
      <c r="C778" s="206"/>
      <c r="D778" s="206"/>
      <c r="E778" s="206"/>
    </row>
    <row r="779" spans="1:5">
      <c r="A779" s="206"/>
      <c r="B779" s="206"/>
      <c r="C779" s="206"/>
      <c r="D779" s="206"/>
      <c r="E779" s="206"/>
    </row>
    <row r="780" spans="1:5">
      <c r="A780" s="206"/>
      <c r="B780" s="206"/>
      <c r="C780" s="206"/>
      <c r="D780" s="206"/>
      <c r="E780" s="206"/>
    </row>
    <row r="781" spans="1:5">
      <c r="A781" s="206"/>
      <c r="B781" s="206"/>
      <c r="C781" s="206"/>
      <c r="D781" s="206"/>
      <c r="E781" s="206"/>
    </row>
    <row r="782" spans="1:5">
      <c r="A782" s="206"/>
      <c r="B782" s="206"/>
      <c r="C782" s="206"/>
      <c r="D782" s="206"/>
      <c r="E782" s="206"/>
    </row>
    <row r="783" spans="1:5">
      <c r="A783" s="206"/>
      <c r="B783" s="206"/>
      <c r="C783" s="206"/>
      <c r="D783" s="206"/>
      <c r="E783" s="206"/>
    </row>
    <row r="784" spans="1:5">
      <c r="A784" s="206"/>
      <c r="B784" s="206"/>
      <c r="C784" s="206"/>
      <c r="D784" s="206"/>
      <c r="E784" s="206"/>
    </row>
    <row r="785" spans="1:5">
      <c r="A785" s="206"/>
      <c r="B785" s="206"/>
      <c r="C785" s="206"/>
      <c r="D785" s="206"/>
      <c r="E785" s="206"/>
    </row>
    <row r="786" spans="1:5">
      <c r="A786" s="206"/>
      <c r="B786" s="206"/>
      <c r="C786" s="206"/>
      <c r="D786" s="206"/>
      <c r="E786" s="206"/>
    </row>
    <row r="787" spans="1:5">
      <c r="A787" s="206"/>
      <c r="B787" s="206"/>
      <c r="C787" s="206"/>
      <c r="D787" s="206"/>
      <c r="E787" s="206"/>
    </row>
    <row r="788" spans="1:5">
      <c r="A788" s="206"/>
      <c r="B788" s="206"/>
      <c r="C788" s="206"/>
      <c r="D788" s="206"/>
      <c r="E788" s="206"/>
    </row>
    <row r="789" spans="1:5">
      <c r="A789" s="206"/>
      <c r="B789" s="206"/>
      <c r="C789" s="206"/>
      <c r="D789" s="206"/>
      <c r="E789" s="206"/>
    </row>
    <row r="790" spans="1:5">
      <c r="A790" s="206"/>
      <c r="B790" s="206"/>
      <c r="C790" s="206"/>
      <c r="D790" s="206"/>
      <c r="E790" s="206"/>
    </row>
    <row r="791" spans="1:5">
      <c r="A791" s="206"/>
      <c r="B791" s="206"/>
      <c r="C791" s="206"/>
      <c r="D791" s="206"/>
      <c r="E791" s="206"/>
    </row>
    <row r="792" spans="1:5">
      <c r="A792" s="206"/>
      <c r="B792" s="206"/>
      <c r="C792" s="206"/>
      <c r="D792" s="206"/>
      <c r="E792" s="206"/>
    </row>
    <row r="793" spans="1:5">
      <c r="A793" s="206"/>
      <c r="B793" s="206"/>
      <c r="C793" s="206"/>
      <c r="D793" s="206"/>
      <c r="E793" s="206"/>
    </row>
    <row r="794" spans="1:5">
      <c r="A794" s="206"/>
      <c r="B794" s="206"/>
      <c r="C794" s="206"/>
      <c r="D794" s="206"/>
      <c r="E794" s="206"/>
    </row>
    <row r="795" spans="1:5">
      <c r="A795" s="206"/>
      <c r="B795" s="206"/>
      <c r="C795" s="206"/>
      <c r="D795" s="206"/>
      <c r="E795" s="206"/>
    </row>
    <row r="796" spans="1:5">
      <c r="A796" s="206"/>
      <c r="B796" s="206"/>
      <c r="C796" s="206"/>
      <c r="D796" s="206"/>
      <c r="E796" s="206"/>
    </row>
    <row r="797" spans="1:5">
      <c r="A797" s="206"/>
      <c r="B797" s="206"/>
      <c r="C797" s="206"/>
      <c r="D797" s="206"/>
      <c r="E797" s="206"/>
    </row>
    <row r="798" spans="1:5">
      <c r="A798" s="206"/>
      <c r="B798" s="206"/>
      <c r="C798" s="206"/>
      <c r="D798" s="206"/>
      <c r="E798" s="206"/>
    </row>
    <row r="799" spans="1:5">
      <c r="A799" s="206"/>
      <c r="B799" s="206"/>
      <c r="C799" s="206"/>
      <c r="D799" s="206"/>
      <c r="E799" s="206"/>
    </row>
    <row r="800" spans="1:5">
      <c r="A800" s="206"/>
      <c r="B800" s="206"/>
      <c r="C800" s="206"/>
      <c r="D800" s="206"/>
      <c r="E800" s="206"/>
    </row>
    <row r="801" spans="1:5">
      <c r="A801" s="206"/>
      <c r="B801" s="206"/>
      <c r="C801" s="206"/>
      <c r="D801" s="206"/>
      <c r="E801" s="206"/>
    </row>
    <row r="802" spans="1:5">
      <c r="A802" s="206"/>
      <c r="B802" s="206"/>
      <c r="C802" s="206"/>
      <c r="D802" s="206"/>
      <c r="E802" s="206"/>
    </row>
    <row r="803" spans="1:5">
      <c r="A803" s="206"/>
      <c r="B803" s="206"/>
      <c r="C803" s="206"/>
      <c r="D803" s="206"/>
      <c r="E803" s="206"/>
    </row>
    <row r="804" spans="1:5">
      <c r="A804" s="206"/>
      <c r="B804" s="206"/>
      <c r="C804" s="206"/>
      <c r="D804" s="206"/>
      <c r="E804" s="206"/>
    </row>
    <row r="805" spans="1:5">
      <c r="A805" s="206"/>
      <c r="B805" s="206"/>
      <c r="C805" s="206"/>
      <c r="D805" s="206"/>
      <c r="E805" s="206"/>
    </row>
    <row r="806" spans="1:5">
      <c r="A806" s="206"/>
      <c r="B806" s="206"/>
      <c r="C806" s="206"/>
      <c r="D806" s="206"/>
      <c r="E806" s="206"/>
    </row>
    <row r="807" spans="1:5">
      <c r="A807" s="206"/>
      <c r="B807" s="206"/>
      <c r="C807" s="206"/>
      <c r="D807" s="206"/>
      <c r="E807" s="206"/>
    </row>
    <row r="808" spans="1:5">
      <c r="A808" s="206"/>
      <c r="B808" s="206"/>
      <c r="C808" s="206"/>
      <c r="D808" s="206"/>
      <c r="E808" s="206"/>
    </row>
    <row r="809" spans="1:5">
      <c r="A809" s="206"/>
      <c r="B809" s="206"/>
      <c r="C809" s="206"/>
      <c r="D809" s="206"/>
      <c r="E809" s="206"/>
    </row>
    <row r="810" spans="1:5">
      <c r="A810" s="206"/>
      <c r="B810" s="206"/>
      <c r="C810" s="206"/>
      <c r="D810" s="206"/>
      <c r="E810" s="206"/>
    </row>
    <row r="811" spans="1:5">
      <c r="A811" s="206"/>
      <c r="B811" s="206"/>
      <c r="C811" s="206"/>
      <c r="D811" s="206"/>
      <c r="E811" s="206"/>
    </row>
    <row r="812" spans="1:5">
      <c r="A812" s="206"/>
      <c r="B812" s="206"/>
      <c r="C812" s="206"/>
      <c r="D812" s="206"/>
      <c r="E812" s="206"/>
    </row>
    <row r="813" spans="1:5">
      <c r="A813" s="206"/>
      <c r="B813" s="206"/>
      <c r="C813" s="206"/>
      <c r="D813" s="206"/>
      <c r="E813" s="206"/>
    </row>
    <row r="814" spans="1:5">
      <c r="A814" s="206"/>
      <c r="B814" s="206"/>
      <c r="C814" s="206"/>
      <c r="D814" s="206"/>
      <c r="E814" s="206"/>
    </row>
    <row r="815" spans="1:5">
      <c r="A815" s="206"/>
      <c r="B815" s="206"/>
      <c r="C815" s="206"/>
      <c r="D815" s="206"/>
      <c r="E815" s="206"/>
    </row>
    <row r="816" spans="1:5">
      <c r="A816" s="206"/>
      <c r="B816" s="206"/>
      <c r="C816" s="206"/>
      <c r="D816" s="206"/>
      <c r="E816" s="206"/>
    </row>
    <row r="817" spans="1:5">
      <c r="A817" s="206"/>
      <c r="B817" s="206"/>
      <c r="C817" s="206"/>
      <c r="D817" s="206"/>
      <c r="E817" s="206"/>
    </row>
    <row r="818" spans="1:5">
      <c r="A818" s="206"/>
      <c r="B818" s="206"/>
      <c r="C818" s="206"/>
      <c r="D818" s="206"/>
      <c r="E818" s="206"/>
    </row>
    <row r="819" spans="1:5">
      <c r="A819" s="206"/>
      <c r="B819" s="206"/>
      <c r="C819" s="206"/>
      <c r="D819" s="206"/>
      <c r="E819" s="206"/>
    </row>
    <row r="820" spans="1:5">
      <c r="A820" s="206"/>
      <c r="B820" s="206"/>
      <c r="C820" s="206"/>
      <c r="D820" s="206"/>
      <c r="E820" s="206"/>
    </row>
    <row r="821" spans="1:5">
      <c r="A821" s="206"/>
      <c r="B821" s="206"/>
      <c r="C821" s="206"/>
      <c r="D821" s="206"/>
      <c r="E821" s="206"/>
    </row>
    <row r="822" spans="1:5">
      <c r="A822" s="206"/>
      <c r="B822" s="206"/>
      <c r="C822" s="206"/>
      <c r="D822" s="206"/>
      <c r="E822" s="206"/>
    </row>
    <row r="823" spans="1:5">
      <c r="A823" s="206"/>
      <c r="B823" s="206"/>
      <c r="C823" s="206"/>
      <c r="D823" s="206"/>
      <c r="E823" s="206"/>
    </row>
    <row r="824" spans="1:5">
      <c r="A824" s="206"/>
      <c r="B824" s="206"/>
      <c r="C824" s="206"/>
      <c r="D824" s="206"/>
      <c r="E824" s="206"/>
    </row>
    <row r="825" spans="1:5">
      <c r="A825" s="206"/>
      <c r="B825" s="206"/>
      <c r="C825" s="206"/>
      <c r="D825" s="206"/>
      <c r="E825" s="206"/>
    </row>
    <row r="826" spans="1:5">
      <c r="A826" s="206"/>
      <c r="B826" s="206"/>
      <c r="C826" s="206"/>
      <c r="D826" s="206"/>
      <c r="E826" s="206"/>
    </row>
    <row r="827" spans="1:5">
      <c r="A827" s="206"/>
      <c r="B827" s="206"/>
      <c r="C827" s="206"/>
      <c r="D827" s="206"/>
      <c r="E827" s="206"/>
    </row>
    <row r="828" spans="1:5">
      <c r="A828" s="206"/>
      <c r="B828" s="206"/>
      <c r="C828" s="206"/>
      <c r="D828" s="206"/>
      <c r="E828" s="206"/>
    </row>
    <row r="829" spans="1:5">
      <c r="A829" s="206"/>
      <c r="B829" s="206"/>
      <c r="C829" s="206"/>
      <c r="D829" s="206"/>
      <c r="E829" s="206"/>
    </row>
    <row r="830" spans="1:5">
      <c r="A830" s="206"/>
      <c r="B830" s="206"/>
      <c r="C830" s="206"/>
      <c r="D830" s="206"/>
      <c r="E830" s="206"/>
    </row>
    <row r="831" spans="1:5">
      <c r="A831" s="206"/>
      <c r="B831" s="206"/>
      <c r="C831" s="206"/>
      <c r="D831" s="206"/>
      <c r="E831" s="206"/>
    </row>
    <row r="832" spans="1:5">
      <c r="A832" s="206"/>
      <c r="B832" s="206"/>
      <c r="C832" s="206"/>
      <c r="D832" s="206"/>
      <c r="E832" s="206"/>
    </row>
    <row r="833" spans="1:5">
      <c r="A833" s="206"/>
      <c r="B833" s="206"/>
      <c r="C833" s="206"/>
      <c r="D833" s="206"/>
      <c r="E833" s="206"/>
    </row>
    <row r="834" spans="1:5">
      <c r="A834" s="206"/>
      <c r="B834" s="206"/>
      <c r="C834" s="206"/>
      <c r="D834" s="206"/>
      <c r="E834" s="206"/>
    </row>
    <row r="835" spans="1:5">
      <c r="A835" s="206"/>
      <c r="B835" s="206"/>
      <c r="C835" s="206"/>
      <c r="D835" s="206"/>
      <c r="E835" s="206"/>
    </row>
    <row r="836" spans="1:5">
      <c r="A836" s="206"/>
      <c r="B836" s="206"/>
      <c r="C836" s="206"/>
      <c r="D836" s="206"/>
      <c r="E836" s="206"/>
    </row>
    <row r="837" spans="1:5">
      <c r="A837" s="206"/>
      <c r="B837" s="206"/>
      <c r="C837" s="206"/>
      <c r="D837" s="206"/>
      <c r="E837" s="206"/>
    </row>
    <row r="838" spans="1:5">
      <c r="A838" s="206"/>
      <c r="B838" s="206"/>
      <c r="C838" s="206"/>
      <c r="D838" s="206"/>
      <c r="E838" s="206"/>
    </row>
    <row r="839" spans="1:5">
      <c r="A839" s="206"/>
      <c r="B839" s="206"/>
      <c r="C839" s="206"/>
      <c r="D839" s="206"/>
      <c r="E839" s="206"/>
    </row>
    <row r="840" spans="1:5">
      <c r="A840" s="206"/>
      <c r="B840" s="206"/>
      <c r="C840" s="206"/>
      <c r="D840" s="206"/>
      <c r="E840" s="206"/>
    </row>
    <row r="841" spans="1:5">
      <c r="A841" s="206"/>
      <c r="B841" s="206"/>
      <c r="C841" s="206"/>
      <c r="D841" s="206"/>
      <c r="E841" s="206"/>
    </row>
    <row r="842" spans="1:5">
      <c r="A842" s="206"/>
      <c r="B842" s="206"/>
      <c r="C842" s="206"/>
      <c r="D842" s="206"/>
      <c r="E842" s="206"/>
    </row>
    <row r="843" spans="1:5">
      <c r="A843" s="206"/>
      <c r="B843" s="206"/>
      <c r="C843" s="206"/>
      <c r="D843" s="206"/>
      <c r="E843" s="206"/>
    </row>
    <row r="844" spans="1:5">
      <c r="A844" s="206"/>
      <c r="B844" s="206"/>
      <c r="C844" s="206"/>
      <c r="D844" s="206"/>
      <c r="E844" s="206"/>
    </row>
    <row r="845" spans="1:5">
      <c r="A845" s="206"/>
      <c r="B845" s="206"/>
      <c r="C845" s="206"/>
      <c r="D845" s="206"/>
      <c r="E845" s="206"/>
    </row>
    <row r="846" spans="1:5">
      <c r="A846" s="206"/>
      <c r="B846" s="206"/>
      <c r="C846" s="206"/>
      <c r="D846" s="206"/>
      <c r="E846" s="206"/>
    </row>
    <row r="847" spans="1:5">
      <c r="A847" s="206"/>
      <c r="B847" s="206"/>
      <c r="C847" s="206"/>
      <c r="D847" s="206"/>
      <c r="E847" s="206"/>
    </row>
    <row r="848" spans="1:5">
      <c r="A848" s="206"/>
      <c r="B848" s="206"/>
      <c r="C848" s="206"/>
      <c r="D848" s="206"/>
      <c r="E848" s="206"/>
    </row>
    <row r="849" spans="1:5">
      <c r="A849" s="206"/>
      <c r="B849" s="206"/>
      <c r="C849" s="206"/>
      <c r="D849" s="206"/>
      <c r="E849" s="206"/>
    </row>
    <row r="850" spans="1:5">
      <c r="A850" s="206"/>
      <c r="B850" s="206"/>
      <c r="C850" s="206"/>
      <c r="D850" s="206"/>
      <c r="E850" s="206"/>
    </row>
    <row r="851" spans="1:5">
      <c r="A851" s="206"/>
      <c r="B851" s="206"/>
      <c r="C851" s="206"/>
      <c r="D851" s="206"/>
      <c r="E851" s="206"/>
    </row>
    <row r="852" spans="1:5">
      <c r="A852" s="206"/>
      <c r="B852" s="206"/>
      <c r="C852" s="206"/>
      <c r="D852" s="206"/>
      <c r="E852" s="206"/>
    </row>
    <row r="853" spans="1:5">
      <c r="A853" s="206"/>
      <c r="B853" s="206"/>
      <c r="C853" s="206"/>
      <c r="D853" s="206"/>
      <c r="E853" s="206"/>
    </row>
    <row r="854" spans="1:5">
      <c r="A854" s="206"/>
      <c r="B854" s="206"/>
      <c r="C854" s="206"/>
      <c r="D854" s="206"/>
      <c r="E854" s="206"/>
    </row>
    <row r="855" spans="1:5">
      <c r="A855" s="206"/>
      <c r="B855" s="206"/>
      <c r="C855" s="206"/>
      <c r="D855" s="206"/>
      <c r="E855" s="206"/>
    </row>
    <row r="856" spans="1:5">
      <c r="A856" s="206"/>
      <c r="B856" s="206"/>
      <c r="C856" s="206"/>
      <c r="D856" s="206"/>
      <c r="E856" s="206"/>
    </row>
    <row r="857" spans="1:5">
      <c r="A857" s="206"/>
      <c r="B857" s="206"/>
      <c r="C857" s="206"/>
      <c r="D857" s="206"/>
      <c r="E857" s="206"/>
    </row>
    <row r="858" spans="1:5">
      <c r="A858" s="206"/>
      <c r="B858" s="206"/>
      <c r="C858" s="206"/>
      <c r="D858" s="206"/>
      <c r="E858" s="206"/>
    </row>
    <row r="859" spans="1:5">
      <c r="A859" s="206"/>
      <c r="B859" s="206"/>
      <c r="C859" s="206"/>
      <c r="D859" s="206"/>
      <c r="E859" s="206"/>
    </row>
    <row r="860" spans="1:5">
      <c r="A860" s="206"/>
      <c r="B860" s="206"/>
      <c r="C860" s="206"/>
      <c r="D860" s="206"/>
      <c r="E860" s="206"/>
    </row>
    <row r="861" spans="1:5">
      <c r="A861" s="206"/>
      <c r="B861" s="206"/>
      <c r="C861" s="206"/>
      <c r="D861" s="206"/>
      <c r="E861" s="206"/>
    </row>
    <row r="862" spans="1:5">
      <c r="A862" s="206"/>
      <c r="B862" s="206"/>
      <c r="C862" s="206"/>
      <c r="D862" s="206"/>
      <c r="E862" s="206"/>
    </row>
    <row r="863" spans="1:5">
      <c r="A863" s="206"/>
      <c r="B863" s="206"/>
      <c r="C863" s="206"/>
      <c r="D863" s="206"/>
      <c r="E863" s="206"/>
    </row>
    <row r="864" spans="1:5">
      <c r="A864" s="206"/>
      <c r="B864" s="206"/>
      <c r="C864" s="206"/>
      <c r="D864" s="206"/>
      <c r="E864" s="206"/>
    </row>
    <row r="865" spans="1:5">
      <c r="A865" s="206"/>
      <c r="B865" s="206"/>
      <c r="C865" s="206"/>
      <c r="D865" s="206"/>
      <c r="E865" s="206"/>
    </row>
    <row r="866" spans="1:5">
      <c r="A866" s="206"/>
      <c r="B866" s="206"/>
      <c r="C866" s="206"/>
      <c r="D866" s="206"/>
      <c r="E866" s="206"/>
    </row>
    <row r="867" spans="1:5">
      <c r="A867" s="206"/>
      <c r="B867" s="206"/>
      <c r="C867" s="206"/>
      <c r="D867" s="206"/>
      <c r="E867" s="206"/>
    </row>
    <row r="868" spans="1:5">
      <c r="A868" s="206"/>
      <c r="B868" s="206"/>
      <c r="C868" s="206"/>
      <c r="D868" s="206"/>
      <c r="E868" s="206"/>
    </row>
    <row r="869" spans="1:5">
      <c r="A869" s="206"/>
      <c r="B869" s="206"/>
      <c r="C869" s="206"/>
      <c r="D869" s="206"/>
      <c r="E869" s="206"/>
    </row>
    <row r="870" spans="1:5">
      <c r="A870" s="206"/>
      <c r="B870" s="206"/>
      <c r="C870" s="206"/>
      <c r="D870" s="206"/>
      <c r="E870" s="206"/>
    </row>
    <row r="871" spans="1:5">
      <c r="A871" s="206"/>
      <c r="B871" s="206"/>
      <c r="C871" s="206"/>
      <c r="D871" s="206"/>
      <c r="E871" s="206"/>
    </row>
    <row r="872" spans="1:5">
      <c r="A872" s="206"/>
      <c r="B872" s="206"/>
      <c r="C872" s="206"/>
      <c r="D872" s="206"/>
      <c r="E872" s="206"/>
    </row>
    <row r="873" spans="1:5">
      <c r="A873" s="206"/>
      <c r="B873" s="206"/>
      <c r="C873" s="206"/>
      <c r="D873" s="206"/>
      <c r="E873" s="206"/>
    </row>
    <row r="874" spans="1:5">
      <c r="A874" s="206"/>
      <c r="B874" s="206"/>
      <c r="C874" s="206"/>
      <c r="D874" s="206"/>
      <c r="E874" s="206"/>
    </row>
    <row r="875" spans="1:5">
      <c r="A875" s="206"/>
      <c r="B875" s="206"/>
      <c r="C875" s="206"/>
      <c r="D875" s="206"/>
      <c r="E875" s="206"/>
    </row>
    <row r="876" spans="1:5">
      <c r="A876" s="206"/>
      <c r="B876" s="206"/>
      <c r="C876" s="206"/>
      <c r="D876" s="206"/>
      <c r="E876" s="206"/>
    </row>
    <row r="877" spans="1:5">
      <c r="A877" s="206"/>
      <c r="B877" s="206"/>
      <c r="C877" s="206"/>
      <c r="D877" s="206"/>
      <c r="E877" s="206"/>
    </row>
    <row r="878" spans="1:5">
      <c r="A878" s="206"/>
      <c r="B878" s="206"/>
      <c r="C878" s="206"/>
      <c r="D878" s="206"/>
      <c r="E878" s="206"/>
    </row>
    <row r="879" spans="1:5">
      <c r="A879" s="206"/>
      <c r="B879" s="206"/>
      <c r="C879" s="206"/>
      <c r="D879" s="206"/>
      <c r="E879" s="206"/>
    </row>
    <row r="880" spans="1:5">
      <c r="A880" s="206"/>
      <c r="B880" s="206"/>
      <c r="C880" s="206"/>
      <c r="D880" s="206"/>
      <c r="E880" s="206"/>
    </row>
    <row r="881" spans="1:5">
      <c r="A881" s="206"/>
      <c r="B881" s="206"/>
      <c r="C881" s="206"/>
      <c r="D881" s="206"/>
      <c r="E881" s="206"/>
    </row>
    <row r="882" spans="1:5">
      <c r="A882" s="206"/>
      <c r="B882" s="206"/>
      <c r="C882" s="206"/>
      <c r="D882" s="206"/>
      <c r="E882" s="206"/>
    </row>
    <row r="883" spans="1:5">
      <c r="A883" s="206"/>
      <c r="B883" s="206"/>
      <c r="C883" s="206"/>
      <c r="D883" s="206"/>
      <c r="E883" s="206"/>
    </row>
    <row r="884" spans="1:5">
      <c r="A884" s="206"/>
      <c r="B884" s="206"/>
      <c r="C884" s="206"/>
      <c r="D884" s="206"/>
      <c r="E884" s="206"/>
    </row>
    <row r="885" spans="1:5">
      <c r="A885" s="206"/>
      <c r="B885" s="206"/>
      <c r="C885" s="206"/>
      <c r="D885" s="206"/>
      <c r="E885" s="206"/>
    </row>
    <row r="886" spans="1:5">
      <c r="A886" s="206"/>
      <c r="B886" s="206"/>
      <c r="C886" s="206"/>
      <c r="D886" s="206"/>
      <c r="E886" s="206"/>
    </row>
    <row r="887" spans="1:5">
      <c r="A887" s="206"/>
      <c r="B887" s="206"/>
      <c r="C887" s="206"/>
      <c r="D887" s="206"/>
      <c r="E887" s="206"/>
    </row>
    <row r="888" spans="1:5">
      <c r="A888" s="206"/>
      <c r="B888" s="206"/>
      <c r="C888" s="206"/>
      <c r="D888" s="206"/>
      <c r="E888" s="206"/>
    </row>
    <row r="889" spans="1:5">
      <c r="A889" s="206"/>
      <c r="B889" s="206"/>
      <c r="C889" s="206"/>
      <c r="D889" s="206"/>
      <c r="E889" s="206"/>
    </row>
    <row r="890" spans="1:5">
      <c r="A890" s="206"/>
      <c r="B890" s="206"/>
      <c r="C890" s="206"/>
      <c r="D890" s="206"/>
      <c r="E890" s="206"/>
    </row>
    <row r="891" spans="1:5">
      <c r="A891" s="206"/>
      <c r="B891" s="206"/>
      <c r="C891" s="206"/>
      <c r="D891" s="206"/>
      <c r="E891" s="206"/>
    </row>
    <row r="892" spans="1:5">
      <c r="A892" s="206"/>
      <c r="B892" s="206"/>
      <c r="C892" s="206"/>
      <c r="D892" s="206"/>
      <c r="E892" s="206"/>
    </row>
    <row r="893" spans="1:5">
      <c r="A893" s="206"/>
      <c r="B893" s="206"/>
      <c r="C893" s="206"/>
      <c r="D893" s="206"/>
      <c r="E893" s="206"/>
    </row>
    <row r="894" spans="1:5">
      <c r="A894" s="206"/>
      <c r="B894" s="206"/>
      <c r="C894" s="206"/>
      <c r="D894" s="206"/>
      <c r="E894" s="206"/>
    </row>
    <row r="895" spans="1:5">
      <c r="A895" s="206"/>
      <c r="B895" s="206"/>
      <c r="C895" s="206"/>
      <c r="D895" s="206"/>
      <c r="E895" s="206"/>
    </row>
    <row r="896" spans="1:5">
      <c r="A896" s="206"/>
      <c r="B896" s="206"/>
      <c r="C896" s="206"/>
      <c r="D896" s="206"/>
      <c r="E896" s="206"/>
    </row>
    <row r="897" spans="1:5">
      <c r="A897" s="206"/>
      <c r="B897" s="206"/>
      <c r="C897" s="206"/>
      <c r="D897" s="206"/>
      <c r="E897" s="206"/>
    </row>
    <row r="898" spans="1:5">
      <c r="A898" s="206"/>
      <c r="B898" s="206"/>
      <c r="C898" s="206"/>
      <c r="D898" s="206"/>
      <c r="E898" s="206"/>
    </row>
    <row r="899" spans="1:5">
      <c r="A899" s="206"/>
      <c r="B899" s="206"/>
      <c r="C899" s="206"/>
      <c r="D899" s="206"/>
      <c r="E899" s="206"/>
    </row>
    <row r="900" spans="1:5">
      <c r="A900" s="206"/>
      <c r="B900" s="206"/>
      <c r="C900" s="206"/>
      <c r="D900" s="206"/>
      <c r="E900" s="206"/>
    </row>
    <row r="901" spans="1:5">
      <c r="A901" s="206"/>
      <c r="B901" s="206"/>
      <c r="C901" s="206"/>
      <c r="D901" s="206"/>
      <c r="E901" s="206"/>
    </row>
    <row r="902" spans="1:5">
      <c r="A902" s="206"/>
      <c r="B902" s="206"/>
      <c r="C902" s="206"/>
      <c r="D902" s="206"/>
      <c r="E902" s="206"/>
    </row>
  </sheetData>
  <sheetProtection selectLockedCells="1"/>
  <mergeCells count="6">
    <mergeCell ref="B16:C16"/>
    <mergeCell ref="B21:C21"/>
    <mergeCell ref="B27:C27"/>
    <mergeCell ref="B36:C36"/>
    <mergeCell ref="B7:E7"/>
    <mergeCell ref="B10:E10"/>
  </mergeCells>
  <phoneticPr fontId="6" type="noConversion"/>
  <hyperlinks>
    <hyperlink ref="B12:C12" location="'STEP 1. Nature of the Project'!A1" display="'STEP 1. Nature of the Project'!A1"/>
    <hyperlink ref="B17:C17" location="'STEP 1. Stakeholders'!A1" display="'STEP 1. Stakeholders'!A1"/>
    <hyperlink ref="B22:C22" location="'STEP 1. Resources'!A1" display="'STEP 1. Resources'!A1"/>
    <hyperlink ref="B28:C28" location="'STEP 1. Institutional Framework'!A1" display="'STEP 1. Institutional Framework'!A1"/>
    <hyperlink ref="B32:C32" location="'STEP 1. Project Environment'!A1" display="'STEP 1. Project Environment'!A1"/>
  </hyperlinks>
  <pageMargins left="0.7" right="0.7" top="0.75" bottom="0.75" header="0.3" footer="0.3"/>
  <pageSetup paperSize="9" scale="1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84"/>
  <sheetViews>
    <sheetView topLeftCell="A55" zoomScale="70" zoomScaleNormal="70" workbookViewId="0">
      <selection activeCell="C34" sqref="C34:D34"/>
    </sheetView>
  </sheetViews>
  <sheetFormatPr defaultColWidth="9.140625" defaultRowHeight="15"/>
  <cols>
    <col min="1" max="1" width="5.28515625" style="141" customWidth="1"/>
    <col min="2" max="2" width="4.7109375" style="142" customWidth="1"/>
    <col min="3" max="3" width="42.7109375" style="141" bestFit="1" customWidth="1"/>
    <col min="4" max="4" width="137" style="141" customWidth="1"/>
    <col min="5" max="5" width="14" style="142" customWidth="1"/>
    <col min="6" max="6" width="12.85546875" style="142" customWidth="1"/>
    <col min="7" max="8" width="12.28515625" style="142" customWidth="1"/>
    <col min="9" max="9" width="12.7109375" style="142" customWidth="1"/>
    <col min="10" max="12" width="9.140625" style="141" customWidth="1"/>
    <col min="13" max="16384" width="9.140625" style="141"/>
  </cols>
  <sheetData>
    <row r="1" spans="1:12">
      <c r="A1" s="143"/>
      <c r="B1" s="144"/>
      <c r="C1" s="145"/>
      <c r="D1" s="145"/>
      <c r="E1" s="144"/>
      <c r="F1" s="144"/>
      <c r="G1" s="144"/>
      <c r="H1" s="144"/>
      <c r="I1" s="144"/>
      <c r="J1" s="145"/>
      <c r="K1" s="145"/>
      <c r="L1" s="146"/>
    </row>
    <row r="2" spans="1:12">
      <c r="A2" s="147"/>
      <c r="B2" s="148"/>
      <c r="C2" s="116"/>
      <c r="D2" s="116"/>
      <c r="E2" s="148"/>
      <c r="F2" s="148"/>
      <c r="G2" s="148"/>
      <c r="H2" s="148"/>
      <c r="I2" s="148"/>
      <c r="J2" s="116"/>
      <c r="K2" s="116"/>
      <c r="L2" s="149"/>
    </row>
    <row r="3" spans="1:12">
      <c r="A3" s="147"/>
      <c r="B3" s="148"/>
      <c r="C3" s="116"/>
      <c r="D3" s="116"/>
      <c r="E3" s="148"/>
      <c r="F3" s="148"/>
      <c r="G3" s="148"/>
      <c r="H3" s="148"/>
      <c r="I3" s="148"/>
      <c r="J3" s="116"/>
      <c r="K3" s="116"/>
      <c r="L3" s="149"/>
    </row>
    <row r="4" spans="1:12">
      <c r="A4" s="147"/>
      <c r="B4" s="148"/>
      <c r="C4" s="116"/>
      <c r="D4" s="116"/>
      <c r="E4" s="148"/>
      <c r="F4" s="148"/>
      <c r="G4" s="148"/>
      <c r="H4" s="148"/>
      <c r="I4" s="148"/>
      <c r="J4" s="116"/>
      <c r="K4" s="116"/>
      <c r="L4" s="149"/>
    </row>
    <row r="5" spans="1:12">
      <c r="A5" s="147"/>
      <c r="B5" s="148"/>
      <c r="C5" s="116"/>
      <c r="D5" s="116"/>
      <c r="E5" s="148"/>
      <c r="F5" s="148"/>
      <c r="G5" s="148"/>
      <c r="H5" s="148"/>
      <c r="I5" s="148"/>
      <c r="J5" s="116"/>
      <c r="K5" s="116"/>
      <c r="L5" s="149"/>
    </row>
    <row r="6" spans="1:12">
      <c r="A6" s="147"/>
      <c r="B6" s="148"/>
      <c r="C6" s="116"/>
      <c r="D6" s="116"/>
      <c r="E6" s="148"/>
      <c r="F6" s="148"/>
      <c r="G6" s="148"/>
      <c r="H6" s="148"/>
      <c r="I6" s="148"/>
      <c r="J6" s="116"/>
      <c r="K6" s="116"/>
      <c r="L6" s="149"/>
    </row>
    <row r="7" spans="1:12">
      <c r="A7" s="147"/>
      <c r="B7" s="148"/>
      <c r="C7" s="116"/>
      <c r="D7" s="116"/>
      <c r="E7" s="148"/>
      <c r="F7" s="148"/>
      <c r="G7" s="148"/>
      <c r="H7" s="148"/>
      <c r="I7" s="148"/>
      <c r="J7" s="116"/>
      <c r="K7" s="116"/>
      <c r="L7" s="149"/>
    </row>
    <row r="8" spans="1:12" ht="23.25">
      <c r="A8" s="147"/>
      <c r="B8" s="150" t="s">
        <v>54</v>
      </c>
      <c r="C8" s="116"/>
      <c r="D8" s="116"/>
      <c r="E8" s="148"/>
      <c r="F8" s="148"/>
      <c r="G8" s="148"/>
      <c r="H8" s="148"/>
      <c r="I8" s="148"/>
      <c r="J8" s="116"/>
      <c r="K8" s="116"/>
      <c r="L8" s="149"/>
    </row>
    <row r="9" spans="1:12" ht="23.25">
      <c r="A9" s="147"/>
      <c r="B9" s="309" t="s">
        <v>55</v>
      </c>
      <c r="C9" s="309"/>
      <c r="D9" s="309"/>
      <c r="E9" s="305" t="s">
        <v>86</v>
      </c>
      <c r="F9" s="305"/>
      <c r="G9" s="305"/>
      <c r="H9" s="305"/>
      <c r="I9" s="305"/>
      <c r="J9" s="116"/>
      <c r="K9" s="116"/>
      <c r="L9" s="149"/>
    </row>
    <row r="10" spans="1:12" ht="45.6" customHeight="1">
      <c r="A10" s="147"/>
      <c r="B10" s="148"/>
      <c r="C10" s="116"/>
      <c r="D10" s="116"/>
      <c r="E10" s="1" t="s">
        <v>87</v>
      </c>
      <c r="F10" s="1" t="s">
        <v>88</v>
      </c>
      <c r="G10" s="1" t="s">
        <v>89</v>
      </c>
      <c r="H10" s="1" t="s">
        <v>90</v>
      </c>
      <c r="I10" s="1" t="s">
        <v>91</v>
      </c>
      <c r="J10" s="116"/>
      <c r="K10" s="116"/>
      <c r="L10" s="149"/>
    </row>
    <row r="11" spans="1:12" ht="35.450000000000003" customHeight="1">
      <c r="A11" s="147"/>
      <c r="B11" s="148"/>
      <c r="C11" s="116"/>
      <c r="D11" s="116"/>
      <c r="E11" s="1">
        <v>1</v>
      </c>
      <c r="F11" s="1">
        <v>2</v>
      </c>
      <c r="G11" s="1">
        <v>3</v>
      </c>
      <c r="H11" s="1">
        <v>4</v>
      </c>
      <c r="I11" s="1"/>
      <c r="J11" s="116"/>
      <c r="K11" s="116"/>
      <c r="L11" s="149"/>
    </row>
    <row r="12" spans="1:12" ht="21">
      <c r="A12" s="147"/>
      <c r="B12" s="151">
        <v>1</v>
      </c>
      <c r="C12" s="152" t="s">
        <v>33</v>
      </c>
      <c r="D12" s="153"/>
      <c r="E12" s="47"/>
      <c r="F12" s="154"/>
      <c r="G12" s="154"/>
      <c r="H12" s="154"/>
      <c r="I12" s="154"/>
      <c r="J12" s="116"/>
      <c r="K12" s="116"/>
      <c r="L12" s="149"/>
    </row>
    <row r="13" spans="1:12">
      <c r="A13" s="147"/>
      <c r="B13" s="155"/>
      <c r="C13" s="156"/>
      <c r="D13" s="157" t="s">
        <v>92</v>
      </c>
      <c r="E13" s="34"/>
      <c r="F13" s="34">
        <v>1</v>
      </c>
      <c r="G13" s="34"/>
      <c r="H13" s="34"/>
      <c r="I13" s="34">
        <f>SUMPRODUCT(E$11:H$11,E13:H13)</f>
        <v>2</v>
      </c>
      <c r="J13" s="116"/>
      <c r="K13" s="116"/>
      <c r="L13" s="149"/>
    </row>
    <row r="14" spans="1:12" ht="21">
      <c r="A14" s="147"/>
      <c r="B14" s="316"/>
      <c r="C14" s="310" t="s">
        <v>56</v>
      </c>
      <c r="D14" s="310"/>
      <c r="E14" s="310"/>
      <c r="F14" s="310"/>
      <c r="G14" s="310"/>
      <c r="H14" s="310"/>
      <c r="I14" s="311"/>
      <c r="J14" s="116"/>
      <c r="K14" s="116"/>
      <c r="L14" s="149"/>
    </row>
    <row r="15" spans="1:12" ht="24.75" customHeight="1">
      <c r="A15" s="147"/>
      <c r="B15" s="317"/>
      <c r="C15" s="322" t="s">
        <v>205</v>
      </c>
      <c r="D15" s="322"/>
      <c r="E15" s="129"/>
      <c r="F15" s="129"/>
      <c r="G15" s="129"/>
      <c r="H15" s="129"/>
      <c r="I15" s="137">
        <f>SUMPRODUCT(E$11:H$11,E15:H15)</f>
        <v>0</v>
      </c>
      <c r="J15" s="116"/>
      <c r="K15" s="116"/>
      <c r="L15" s="149"/>
    </row>
    <row r="16" spans="1:12" ht="15.75" customHeight="1">
      <c r="A16" s="147"/>
      <c r="B16" s="318"/>
      <c r="C16" s="312" t="s">
        <v>93</v>
      </c>
      <c r="D16" s="312"/>
      <c r="E16" s="312"/>
      <c r="F16" s="312"/>
      <c r="G16" s="312"/>
      <c r="H16" s="312"/>
      <c r="I16" s="32">
        <f>AVERAGE($I$15)</f>
        <v>0</v>
      </c>
      <c r="J16" s="116"/>
      <c r="K16" s="116"/>
      <c r="L16" s="149"/>
    </row>
    <row r="17" spans="1:12" ht="21">
      <c r="A17" s="147"/>
      <c r="B17" s="319"/>
      <c r="C17" s="323" t="s">
        <v>58</v>
      </c>
      <c r="D17" s="324"/>
      <c r="E17" s="324"/>
      <c r="F17" s="324"/>
      <c r="G17" s="324"/>
      <c r="H17" s="324"/>
      <c r="I17" s="325"/>
      <c r="J17" s="116"/>
      <c r="K17" s="116"/>
      <c r="L17" s="149"/>
    </row>
    <row r="18" spans="1:12" ht="27" customHeight="1">
      <c r="A18" s="147"/>
      <c r="B18" s="320"/>
      <c r="C18" s="322" t="s">
        <v>59</v>
      </c>
      <c r="D18" s="322"/>
      <c r="E18" s="129"/>
      <c r="F18" s="129"/>
      <c r="G18" s="129"/>
      <c r="H18" s="129"/>
      <c r="I18" s="139">
        <f>SUMPRODUCT(E$11:H$11,E18:H18)</f>
        <v>0</v>
      </c>
      <c r="J18" s="116"/>
      <c r="K18" s="116"/>
      <c r="L18" s="149"/>
    </row>
    <row r="19" spans="1:12" ht="15.75" customHeight="1">
      <c r="A19" s="147"/>
      <c r="B19" s="321"/>
      <c r="C19" s="313" t="s">
        <v>93</v>
      </c>
      <c r="D19" s="314"/>
      <c r="E19" s="314"/>
      <c r="F19" s="314"/>
      <c r="G19" s="314"/>
      <c r="H19" s="315"/>
      <c r="I19" s="33">
        <f>AVERAGE($I$18)</f>
        <v>0</v>
      </c>
      <c r="J19" s="116"/>
      <c r="K19" s="116"/>
      <c r="L19" s="149"/>
    </row>
    <row r="20" spans="1:12" ht="21">
      <c r="A20" s="147"/>
      <c r="B20" s="319"/>
      <c r="C20" s="302" t="s">
        <v>60</v>
      </c>
      <c r="D20" s="303"/>
      <c r="E20" s="303"/>
      <c r="F20" s="303"/>
      <c r="G20" s="303"/>
      <c r="H20" s="303"/>
      <c r="I20" s="304"/>
      <c r="J20" s="116"/>
      <c r="K20" s="116"/>
      <c r="L20" s="149"/>
    </row>
    <row r="21" spans="1:12" ht="26.25" customHeight="1">
      <c r="A21" s="147"/>
      <c r="B21" s="320"/>
      <c r="C21" s="322" t="s">
        <v>61</v>
      </c>
      <c r="D21" s="322"/>
      <c r="E21" s="129"/>
      <c r="F21" s="129"/>
      <c r="G21" s="129"/>
      <c r="H21" s="129"/>
      <c r="I21" s="139">
        <f>SUMPRODUCT(E$11:H$11,E21:H21)</f>
        <v>0</v>
      </c>
      <c r="J21" s="116"/>
      <c r="K21" s="116"/>
      <c r="L21" s="149"/>
    </row>
    <row r="22" spans="1:12">
      <c r="A22" s="147"/>
      <c r="B22" s="321"/>
      <c r="C22" s="312" t="s">
        <v>93</v>
      </c>
      <c r="D22" s="312"/>
      <c r="E22" s="312"/>
      <c r="F22" s="312"/>
      <c r="G22" s="312"/>
      <c r="H22" s="312"/>
      <c r="I22" s="33">
        <f>AVERAGE($I$21)</f>
        <v>0</v>
      </c>
      <c r="J22" s="116"/>
      <c r="K22" s="116"/>
      <c r="L22" s="149"/>
    </row>
    <row r="23" spans="1:12">
      <c r="A23" s="147"/>
      <c r="B23" s="326"/>
      <c r="C23" s="326"/>
      <c r="D23" s="326"/>
      <c r="E23" s="326"/>
      <c r="F23" s="326"/>
      <c r="G23" s="326"/>
      <c r="H23" s="326"/>
      <c r="I23" s="326"/>
      <c r="J23" s="116"/>
      <c r="K23" s="116"/>
      <c r="L23" s="149"/>
    </row>
    <row r="24" spans="1:12" ht="21">
      <c r="A24" s="147"/>
      <c r="B24" s="158">
        <v>2</v>
      </c>
      <c r="C24" s="159" t="s">
        <v>37</v>
      </c>
      <c r="D24" s="160"/>
      <c r="E24" s="161"/>
      <c r="F24" s="161"/>
      <c r="G24" s="161"/>
      <c r="H24" s="161"/>
      <c r="I24" s="161"/>
      <c r="J24" s="116"/>
      <c r="K24" s="116"/>
      <c r="L24" s="149"/>
    </row>
    <row r="25" spans="1:12" ht="21">
      <c r="A25" s="147"/>
      <c r="B25" s="330"/>
      <c r="C25" s="307" t="s">
        <v>38</v>
      </c>
      <c r="D25" s="308"/>
      <c r="E25" s="308"/>
      <c r="F25" s="308"/>
      <c r="G25" s="308"/>
      <c r="H25" s="308"/>
      <c r="I25" s="308"/>
      <c r="J25" s="116"/>
      <c r="K25" s="116"/>
      <c r="L25" s="149"/>
    </row>
    <row r="26" spans="1:12" ht="25.5" customHeight="1">
      <c r="A26" s="147"/>
      <c r="B26" s="330"/>
      <c r="C26" s="306" t="s">
        <v>65</v>
      </c>
      <c r="D26" s="306"/>
      <c r="E26" s="130"/>
      <c r="F26" s="130"/>
      <c r="G26" s="130"/>
      <c r="H26" s="130"/>
      <c r="I26" s="38">
        <f>SUMPRODUCT(E$11:H$11,E26:H26)</f>
        <v>0</v>
      </c>
      <c r="J26" s="116"/>
      <c r="K26" s="116"/>
      <c r="L26" s="149"/>
    </row>
    <row r="27" spans="1:12" ht="24" customHeight="1">
      <c r="A27" s="147"/>
      <c r="B27" s="330"/>
      <c r="C27" s="306" t="s">
        <v>64</v>
      </c>
      <c r="D27" s="306"/>
      <c r="E27" s="130"/>
      <c r="F27" s="130"/>
      <c r="G27" s="130"/>
      <c r="H27" s="130"/>
      <c r="I27" s="38">
        <f>SUMPRODUCT(E$11:H$11,E27:H27)</f>
        <v>0</v>
      </c>
      <c r="J27" s="116"/>
      <c r="K27" s="116"/>
      <c r="L27" s="149"/>
    </row>
    <row r="28" spans="1:12" ht="24" customHeight="1">
      <c r="A28" s="147"/>
      <c r="B28" s="330"/>
      <c r="C28" s="306" t="s">
        <v>63</v>
      </c>
      <c r="D28" s="306"/>
      <c r="E28" s="130"/>
      <c r="F28" s="130"/>
      <c r="G28" s="130"/>
      <c r="H28" s="130"/>
      <c r="I28" s="38">
        <f>SUMPRODUCT(E$11:H$11,E28:H28)</f>
        <v>0</v>
      </c>
      <c r="J28" s="116"/>
      <c r="K28" s="116"/>
      <c r="L28" s="149"/>
    </row>
    <row r="29" spans="1:12" ht="26.25" customHeight="1">
      <c r="A29" s="147"/>
      <c r="B29" s="330"/>
      <c r="C29" s="306" t="s">
        <v>62</v>
      </c>
      <c r="D29" s="306"/>
      <c r="E29" s="130"/>
      <c r="F29" s="130"/>
      <c r="G29" s="130"/>
      <c r="H29" s="130"/>
      <c r="I29" s="38">
        <f>SUMPRODUCT(E$11:H$11,E29:H29)</f>
        <v>0</v>
      </c>
      <c r="J29" s="116"/>
      <c r="K29" s="116"/>
      <c r="L29" s="149"/>
    </row>
    <row r="30" spans="1:12" ht="28.5" customHeight="1">
      <c r="A30" s="147"/>
      <c r="B30" s="330"/>
      <c r="C30" s="306" t="s">
        <v>66</v>
      </c>
      <c r="D30" s="306"/>
      <c r="E30" s="130"/>
      <c r="F30" s="130"/>
      <c r="G30" s="130"/>
      <c r="H30" s="130"/>
      <c r="I30" s="38">
        <f>SUMPRODUCT(E$11:H$11,E30:H30)</f>
        <v>0</v>
      </c>
      <c r="J30" s="116"/>
      <c r="K30" s="116"/>
      <c r="L30" s="149"/>
    </row>
    <row r="31" spans="1:12" ht="18.75">
      <c r="A31" s="147"/>
      <c r="B31" s="330"/>
      <c r="C31" s="328" t="s">
        <v>93</v>
      </c>
      <c r="D31" s="328"/>
      <c r="E31" s="328"/>
      <c r="F31" s="328"/>
      <c r="G31" s="328"/>
      <c r="H31" s="328"/>
      <c r="I31" s="162">
        <f>AVERAGE($I$26:$I$30)</f>
        <v>0</v>
      </c>
      <c r="J31" s="116"/>
      <c r="K31" s="116"/>
      <c r="L31" s="149"/>
    </row>
    <row r="32" spans="1:12" ht="21">
      <c r="A32" s="147"/>
      <c r="B32" s="330"/>
      <c r="C32" s="307" t="s">
        <v>39</v>
      </c>
      <c r="D32" s="308"/>
      <c r="E32" s="308"/>
      <c r="F32" s="308"/>
      <c r="G32" s="308"/>
      <c r="H32" s="308"/>
      <c r="I32" s="308"/>
      <c r="J32" s="116"/>
      <c r="K32" s="116"/>
      <c r="L32" s="149"/>
    </row>
    <row r="33" spans="1:12" ht="30" customHeight="1">
      <c r="A33" s="147"/>
      <c r="B33" s="330"/>
      <c r="C33" s="306" t="s">
        <v>106</v>
      </c>
      <c r="D33" s="306"/>
      <c r="E33" s="130"/>
      <c r="F33" s="130"/>
      <c r="G33" s="130"/>
      <c r="H33" s="130"/>
      <c r="I33" s="38">
        <f>SUMPRODUCT(E$11:H$11,E33:H33)</f>
        <v>0</v>
      </c>
      <c r="J33" s="116"/>
      <c r="K33" s="116"/>
      <c r="L33" s="149"/>
    </row>
    <row r="34" spans="1:12" ht="31.5" customHeight="1">
      <c r="A34" s="147"/>
      <c r="B34" s="330"/>
      <c r="C34" s="306" t="s">
        <v>67</v>
      </c>
      <c r="D34" s="306"/>
      <c r="E34" s="130"/>
      <c r="F34" s="130"/>
      <c r="G34" s="130"/>
      <c r="H34" s="130"/>
      <c r="I34" s="38">
        <f>SUMPRODUCT(E$11:H$11,E34:H34)</f>
        <v>0</v>
      </c>
      <c r="J34" s="116"/>
      <c r="K34" s="116"/>
      <c r="L34" s="149"/>
    </row>
    <row r="35" spans="1:12" ht="31.5" customHeight="1">
      <c r="A35" s="147"/>
      <c r="B35" s="330"/>
      <c r="C35" s="306" t="s">
        <v>68</v>
      </c>
      <c r="D35" s="306"/>
      <c r="E35" s="130"/>
      <c r="F35" s="130"/>
      <c r="G35" s="130"/>
      <c r="H35" s="130"/>
      <c r="I35" s="38">
        <f>SUMPRODUCT(E$11:H$11,E35:H35)</f>
        <v>0</v>
      </c>
      <c r="J35" s="116"/>
      <c r="K35" s="116"/>
      <c r="L35" s="149"/>
    </row>
    <row r="36" spans="1:12" ht="15.75" customHeight="1">
      <c r="A36" s="147"/>
      <c r="B36" s="330"/>
      <c r="C36" s="328" t="s">
        <v>93</v>
      </c>
      <c r="D36" s="328"/>
      <c r="E36" s="328"/>
      <c r="F36" s="328"/>
      <c r="G36" s="328"/>
      <c r="H36" s="328"/>
      <c r="I36" s="162">
        <f>AVERAGE($I$33:$I$35)</f>
        <v>0</v>
      </c>
      <c r="J36" s="116"/>
      <c r="K36" s="116"/>
      <c r="L36" s="149"/>
    </row>
    <row r="37" spans="1:12" ht="21">
      <c r="A37" s="147"/>
      <c r="B37" s="330"/>
      <c r="C37" s="307" t="s">
        <v>40</v>
      </c>
      <c r="D37" s="308"/>
      <c r="E37" s="308"/>
      <c r="F37" s="308"/>
      <c r="G37" s="308"/>
      <c r="H37" s="308"/>
      <c r="I37" s="308"/>
      <c r="J37" s="116"/>
      <c r="K37" s="116"/>
      <c r="L37" s="149"/>
    </row>
    <row r="38" spans="1:12" ht="30.75" customHeight="1">
      <c r="A38" s="147"/>
      <c r="B38" s="330"/>
      <c r="C38" s="306" t="s">
        <v>69</v>
      </c>
      <c r="D38" s="306"/>
      <c r="E38" s="130"/>
      <c r="F38" s="130"/>
      <c r="G38" s="130"/>
      <c r="H38" s="130"/>
      <c r="I38" s="38">
        <f>SUMPRODUCT(E$11:H$11,E38:H38)</f>
        <v>0</v>
      </c>
      <c r="J38" s="116"/>
      <c r="K38" s="116"/>
      <c r="L38" s="149"/>
    </row>
    <row r="39" spans="1:12" ht="30" customHeight="1">
      <c r="A39" s="147"/>
      <c r="B39" s="330"/>
      <c r="C39" s="306" t="s">
        <v>70</v>
      </c>
      <c r="D39" s="306"/>
      <c r="E39" s="130"/>
      <c r="F39" s="130"/>
      <c r="G39" s="130"/>
      <c r="H39" s="130"/>
      <c r="I39" s="38">
        <f>SUMPRODUCT(E$11:H$11,E39:H39)</f>
        <v>0</v>
      </c>
      <c r="J39" s="116"/>
      <c r="K39" s="116"/>
      <c r="L39" s="149"/>
    </row>
    <row r="40" spans="1:12" ht="28.5" customHeight="1">
      <c r="A40" s="147"/>
      <c r="B40" s="330"/>
      <c r="C40" s="306" t="s">
        <v>108</v>
      </c>
      <c r="D40" s="306"/>
      <c r="E40" s="130"/>
      <c r="F40" s="130"/>
      <c r="G40" s="130"/>
      <c r="H40" s="130"/>
      <c r="I40" s="38">
        <f>SUMPRODUCT(E$11:H$11,E40:H40)</f>
        <v>0</v>
      </c>
      <c r="J40" s="116"/>
      <c r="K40" s="116"/>
      <c r="L40" s="149"/>
    </row>
    <row r="41" spans="1:12" ht="34.9" customHeight="1">
      <c r="A41" s="147"/>
      <c r="B41" s="330"/>
      <c r="C41" s="336" t="s">
        <v>71</v>
      </c>
      <c r="D41" s="306"/>
      <c r="E41" s="130"/>
      <c r="F41" s="130"/>
      <c r="G41" s="130"/>
      <c r="H41" s="130"/>
      <c r="I41" s="38">
        <f>SUMPRODUCT(E$11:H$11,E41:H41)</f>
        <v>0</v>
      </c>
      <c r="J41" s="116"/>
      <c r="K41" s="116"/>
      <c r="L41" s="149"/>
    </row>
    <row r="42" spans="1:12" ht="23.45" customHeight="1">
      <c r="A42" s="147"/>
      <c r="B42" s="330"/>
      <c r="C42" s="329" t="s">
        <v>93</v>
      </c>
      <c r="D42" s="329"/>
      <c r="E42" s="329"/>
      <c r="F42" s="329"/>
      <c r="G42" s="329"/>
      <c r="H42" s="329"/>
      <c r="I42" s="18">
        <f>AVERAGE(I$38:I$41)</f>
        <v>0</v>
      </c>
      <c r="J42" s="116"/>
      <c r="K42" s="116"/>
      <c r="L42" s="149"/>
    </row>
    <row r="43" spans="1:12" ht="15.75" customHeight="1">
      <c r="A43" s="147"/>
      <c r="B43" s="327"/>
      <c r="C43" s="327"/>
      <c r="D43" s="327"/>
      <c r="E43" s="327"/>
      <c r="F43" s="327"/>
      <c r="G43" s="327"/>
      <c r="H43" s="327"/>
      <c r="I43" s="327"/>
      <c r="J43" s="116"/>
      <c r="K43" s="116"/>
      <c r="L43" s="149"/>
    </row>
    <row r="44" spans="1:12" ht="21">
      <c r="A44" s="147"/>
      <c r="B44" s="163">
        <v>3</v>
      </c>
      <c r="C44" s="164" t="s">
        <v>72</v>
      </c>
      <c r="D44" s="165"/>
      <c r="E44" s="166"/>
      <c r="F44" s="166"/>
      <c r="G44" s="166"/>
      <c r="H44" s="166"/>
      <c r="I44" s="166"/>
      <c r="J44" s="116"/>
      <c r="K44" s="116"/>
      <c r="L44" s="149"/>
    </row>
    <row r="45" spans="1:12" ht="21">
      <c r="A45" s="147"/>
      <c r="B45" s="330"/>
      <c r="C45" s="307" t="s">
        <v>42</v>
      </c>
      <c r="D45" s="308"/>
      <c r="E45" s="308"/>
      <c r="F45" s="308"/>
      <c r="G45" s="308"/>
      <c r="H45" s="308"/>
      <c r="I45" s="308"/>
      <c r="J45" s="116"/>
      <c r="K45" s="116"/>
      <c r="L45" s="149"/>
    </row>
    <row r="46" spans="1:12" ht="27" customHeight="1">
      <c r="A46" s="147"/>
      <c r="B46" s="330"/>
      <c r="C46" s="322" t="s">
        <v>73</v>
      </c>
      <c r="D46" s="322"/>
      <c r="E46" s="131"/>
      <c r="F46" s="131"/>
      <c r="G46" s="131"/>
      <c r="H46" s="131"/>
      <c r="I46" s="35">
        <f>SUMPRODUCT(E$11:H$11,E46:H46)</f>
        <v>0</v>
      </c>
      <c r="J46" s="116"/>
      <c r="K46" s="116"/>
      <c r="L46" s="149"/>
    </row>
    <row r="47" spans="1:12" ht="30.75" customHeight="1">
      <c r="A47" s="147"/>
      <c r="B47" s="330"/>
      <c r="C47" s="322" t="s">
        <v>111</v>
      </c>
      <c r="D47" s="322"/>
      <c r="E47" s="131"/>
      <c r="F47" s="131"/>
      <c r="G47" s="131"/>
      <c r="H47" s="131"/>
      <c r="I47" s="35">
        <f>SUMPRODUCT(E$11:H$11,E47:H47)</f>
        <v>0</v>
      </c>
      <c r="J47" s="116"/>
      <c r="K47" s="116"/>
      <c r="L47" s="149"/>
    </row>
    <row r="48" spans="1:12" ht="15.75" customHeight="1">
      <c r="A48" s="147"/>
      <c r="B48" s="330"/>
      <c r="C48" s="331" t="s">
        <v>93</v>
      </c>
      <c r="D48" s="332"/>
      <c r="E48" s="332"/>
      <c r="F48" s="332"/>
      <c r="G48" s="332"/>
      <c r="H48" s="332"/>
      <c r="I48" s="36">
        <f>AVERAGE($I$46:$I$47)</f>
        <v>0</v>
      </c>
      <c r="J48" s="116"/>
      <c r="K48" s="116"/>
      <c r="L48" s="149"/>
    </row>
    <row r="49" spans="1:12" ht="21">
      <c r="A49" s="147"/>
      <c r="B49" s="330"/>
      <c r="C49" s="337" t="s">
        <v>43</v>
      </c>
      <c r="D49" s="338"/>
      <c r="E49" s="338"/>
      <c r="F49" s="338"/>
      <c r="G49" s="338"/>
      <c r="H49" s="338"/>
      <c r="I49" s="338"/>
      <c r="J49" s="116"/>
      <c r="K49" s="116"/>
      <c r="L49" s="149"/>
    </row>
    <row r="50" spans="1:12" ht="29.25" customHeight="1">
      <c r="A50" s="147"/>
      <c r="B50" s="330"/>
      <c r="C50" s="322" t="s">
        <v>75</v>
      </c>
      <c r="D50" s="322"/>
      <c r="E50" s="131"/>
      <c r="F50" s="131"/>
      <c r="G50" s="131"/>
      <c r="H50" s="131"/>
      <c r="I50" s="35">
        <f>SUMPRODUCT(E$11:H$11,E50:H50)</f>
        <v>0</v>
      </c>
      <c r="J50" s="116"/>
      <c r="K50" s="116"/>
      <c r="L50" s="149"/>
    </row>
    <row r="51" spans="1:12" ht="39" customHeight="1">
      <c r="A51" s="147"/>
      <c r="B51" s="330"/>
      <c r="C51" s="322" t="s">
        <v>74</v>
      </c>
      <c r="D51" s="322"/>
      <c r="E51" s="131"/>
      <c r="F51" s="131"/>
      <c r="G51" s="131"/>
      <c r="H51" s="131"/>
      <c r="I51" s="35">
        <f>SUMPRODUCT(E$11:H$11,E51:H51)</f>
        <v>0</v>
      </c>
      <c r="J51" s="116"/>
      <c r="K51" s="116"/>
      <c r="L51" s="149"/>
    </row>
    <row r="52" spans="1:12" ht="15.75" customHeight="1">
      <c r="A52" s="147"/>
      <c r="B52" s="330"/>
      <c r="C52" s="331" t="s">
        <v>93</v>
      </c>
      <c r="D52" s="332"/>
      <c r="E52" s="332"/>
      <c r="F52" s="332"/>
      <c r="G52" s="332"/>
      <c r="H52" s="332"/>
      <c r="I52" s="167">
        <f>AVERAGE(I$50:I$51)</f>
        <v>0</v>
      </c>
      <c r="J52" s="116"/>
      <c r="K52" s="116"/>
      <c r="L52" s="149"/>
    </row>
    <row r="53" spans="1:12" ht="21">
      <c r="A53" s="147"/>
      <c r="B53" s="330"/>
      <c r="C53" s="307" t="s">
        <v>44</v>
      </c>
      <c r="D53" s="308"/>
      <c r="E53" s="308"/>
      <c r="F53" s="308"/>
      <c r="G53" s="308"/>
      <c r="H53" s="308"/>
      <c r="I53" s="308"/>
      <c r="J53" s="116"/>
      <c r="K53" s="116"/>
      <c r="L53" s="149"/>
    </row>
    <row r="54" spans="1:12" ht="32.25" customHeight="1">
      <c r="A54" s="147"/>
      <c r="B54" s="330"/>
      <c r="C54" s="322" t="s">
        <v>77</v>
      </c>
      <c r="D54" s="322"/>
      <c r="E54" s="131"/>
      <c r="F54" s="131"/>
      <c r="G54" s="131"/>
      <c r="H54" s="131"/>
      <c r="I54" s="35">
        <f>SUMPRODUCT(E$11:H$11,E54:H54)</f>
        <v>0</v>
      </c>
      <c r="J54" s="116"/>
      <c r="K54" s="116"/>
      <c r="L54" s="149"/>
    </row>
    <row r="55" spans="1:12" ht="32.25" customHeight="1">
      <c r="A55" s="147"/>
      <c r="B55" s="330"/>
      <c r="C55" s="322" t="s">
        <v>76</v>
      </c>
      <c r="D55" s="322"/>
      <c r="E55" s="131"/>
      <c r="F55" s="131"/>
      <c r="G55" s="131"/>
      <c r="H55" s="131"/>
      <c r="I55" s="35">
        <f>SUMPRODUCT(E$11:H$11,E55:H55)</f>
        <v>0</v>
      </c>
      <c r="J55" s="116"/>
      <c r="K55" s="116"/>
      <c r="L55" s="149"/>
    </row>
    <row r="56" spans="1:12" ht="15.75" customHeight="1">
      <c r="A56" s="147"/>
      <c r="B56" s="330"/>
      <c r="C56" s="332" t="s">
        <v>0</v>
      </c>
      <c r="D56" s="332"/>
      <c r="E56" s="332"/>
      <c r="F56" s="332"/>
      <c r="G56" s="332"/>
      <c r="H56" s="332"/>
      <c r="I56" s="167">
        <f>AVERAGE($I54:$I55)</f>
        <v>0</v>
      </c>
      <c r="J56" s="116"/>
      <c r="K56" s="116"/>
      <c r="L56" s="149"/>
    </row>
    <row r="57" spans="1:12" ht="21">
      <c r="A57" s="147"/>
      <c r="B57" s="330"/>
      <c r="C57" s="307" t="s">
        <v>45</v>
      </c>
      <c r="D57" s="308"/>
      <c r="E57" s="308"/>
      <c r="F57" s="308"/>
      <c r="G57" s="308"/>
      <c r="H57" s="308"/>
      <c r="I57" s="308"/>
      <c r="J57" s="116"/>
      <c r="K57" s="116"/>
      <c r="L57" s="149"/>
    </row>
    <row r="58" spans="1:12" ht="31.5" customHeight="1">
      <c r="A58" s="147"/>
      <c r="B58" s="330"/>
      <c r="C58" s="322" t="s">
        <v>78</v>
      </c>
      <c r="D58" s="322"/>
      <c r="E58" s="131"/>
      <c r="F58" s="131"/>
      <c r="G58" s="131"/>
      <c r="H58" s="131"/>
      <c r="I58" s="35">
        <f>SUMPRODUCT(E$11:H$11,E58:H58)</f>
        <v>0</v>
      </c>
      <c r="J58" s="116"/>
      <c r="K58" s="116"/>
      <c r="L58" s="149"/>
    </row>
    <row r="59" spans="1:12" ht="33.75" customHeight="1">
      <c r="A59" s="147"/>
      <c r="B59" s="330"/>
      <c r="C59" s="322" t="s">
        <v>114</v>
      </c>
      <c r="D59" s="322"/>
      <c r="E59" s="131"/>
      <c r="F59" s="131"/>
      <c r="G59" s="131"/>
      <c r="H59" s="131"/>
      <c r="I59" s="35">
        <f>SUMPRODUCT(E$11:H$11,E59:H59)</f>
        <v>0</v>
      </c>
      <c r="J59" s="116"/>
      <c r="K59" s="116"/>
      <c r="L59" s="149"/>
    </row>
    <row r="60" spans="1:12" ht="15.75" customHeight="1">
      <c r="A60" s="147"/>
      <c r="B60" s="330"/>
      <c r="C60" s="329" t="s">
        <v>0</v>
      </c>
      <c r="D60" s="329"/>
      <c r="E60" s="329"/>
      <c r="F60" s="329"/>
      <c r="G60" s="329"/>
      <c r="H60" s="329"/>
      <c r="I60" s="168">
        <f>AVERAGE(I$58:I$59)</f>
        <v>0</v>
      </c>
      <c r="J60" s="116"/>
      <c r="K60" s="116"/>
      <c r="L60" s="149"/>
    </row>
    <row r="61" spans="1:12" ht="15.75" customHeight="1">
      <c r="A61" s="147"/>
      <c r="B61" s="333"/>
      <c r="C61" s="333"/>
      <c r="D61" s="333"/>
      <c r="E61" s="333"/>
      <c r="F61" s="333"/>
      <c r="G61" s="333"/>
      <c r="H61" s="333"/>
      <c r="I61" s="333"/>
      <c r="J61" s="116"/>
      <c r="K61" s="116"/>
      <c r="L61" s="149"/>
    </row>
    <row r="62" spans="1:12" ht="21">
      <c r="A62" s="147"/>
      <c r="B62" s="169">
        <v>4</v>
      </c>
      <c r="C62" s="170" t="s">
        <v>48</v>
      </c>
      <c r="D62" s="171"/>
      <c r="E62" s="172"/>
      <c r="F62" s="172"/>
      <c r="G62" s="172"/>
      <c r="H62" s="172"/>
      <c r="I62" s="172"/>
      <c r="J62" s="116"/>
      <c r="K62" s="116"/>
      <c r="L62" s="149"/>
    </row>
    <row r="63" spans="1:12" ht="21">
      <c r="A63" s="147"/>
      <c r="B63" s="330"/>
      <c r="C63" s="307" t="s">
        <v>79</v>
      </c>
      <c r="D63" s="308"/>
      <c r="E63" s="308"/>
      <c r="F63" s="308"/>
      <c r="G63" s="308"/>
      <c r="H63" s="308"/>
      <c r="I63" s="308"/>
      <c r="J63" s="116"/>
      <c r="K63" s="116"/>
      <c r="L63" s="149"/>
    </row>
    <row r="64" spans="1:12" ht="33.75" customHeight="1">
      <c r="A64" s="147"/>
      <c r="B64" s="330"/>
      <c r="C64" s="322" t="s">
        <v>115</v>
      </c>
      <c r="D64" s="322"/>
      <c r="E64" s="131"/>
      <c r="F64" s="131"/>
      <c r="G64" s="131"/>
      <c r="H64" s="131"/>
      <c r="I64" s="35">
        <f>SUMPRODUCT(E$11:H$11,E64:H64)</f>
        <v>0</v>
      </c>
      <c r="J64" s="116"/>
      <c r="K64" s="116"/>
      <c r="L64" s="149"/>
    </row>
    <row r="65" spans="1:12" ht="21" customHeight="1">
      <c r="A65" s="147"/>
      <c r="B65" s="330"/>
      <c r="C65" s="334" t="s">
        <v>93</v>
      </c>
      <c r="D65" s="335"/>
      <c r="E65" s="335"/>
      <c r="F65" s="335"/>
      <c r="G65" s="335"/>
      <c r="H65" s="335"/>
      <c r="I65" s="167">
        <f>AVERAGE($I$64)</f>
        <v>0</v>
      </c>
      <c r="J65" s="116"/>
      <c r="K65" s="116"/>
      <c r="L65" s="149"/>
    </row>
    <row r="66" spans="1:12" ht="15.75" customHeight="1">
      <c r="A66" s="147"/>
      <c r="B66" s="330"/>
      <c r="C66" s="307" t="s">
        <v>47</v>
      </c>
      <c r="D66" s="308"/>
      <c r="E66" s="308"/>
      <c r="F66" s="308"/>
      <c r="G66" s="308"/>
      <c r="H66" s="308"/>
      <c r="I66" s="308"/>
      <c r="J66" s="116"/>
      <c r="K66" s="116"/>
      <c r="L66" s="149"/>
    </row>
    <row r="67" spans="1:12" ht="33" customHeight="1">
      <c r="A67" s="147"/>
      <c r="B67" s="330"/>
      <c r="C67" s="322" t="s">
        <v>117</v>
      </c>
      <c r="D67" s="322"/>
      <c r="E67" s="131"/>
      <c r="F67" s="131"/>
      <c r="G67" s="131"/>
      <c r="H67" s="131"/>
      <c r="I67" s="35">
        <f>SUMPRODUCT(E$11:H$11,E67:H67)</f>
        <v>0</v>
      </c>
      <c r="J67" s="116"/>
      <c r="K67" s="116"/>
      <c r="L67" s="149"/>
    </row>
    <row r="68" spans="1:12" ht="15.75" customHeight="1">
      <c r="A68" s="147"/>
      <c r="B68" s="330"/>
      <c r="C68" s="312" t="s">
        <v>93</v>
      </c>
      <c r="D68" s="312"/>
      <c r="E68" s="312"/>
      <c r="F68" s="312"/>
      <c r="G68" s="312"/>
      <c r="H68" s="312"/>
      <c r="I68" s="168">
        <f>AVERAGE($I$67)</f>
        <v>0</v>
      </c>
      <c r="J68" s="116"/>
      <c r="K68" s="116"/>
      <c r="L68" s="149"/>
    </row>
    <row r="69" spans="1:12" ht="15.75" customHeight="1">
      <c r="A69" s="147"/>
      <c r="B69" s="333"/>
      <c r="C69" s="333"/>
      <c r="D69" s="333"/>
      <c r="E69" s="333"/>
      <c r="F69" s="333"/>
      <c r="G69" s="333"/>
      <c r="H69" s="333"/>
      <c r="I69" s="333"/>
      <c r="J69" s="116"/>
      <c r="K69" s="116"/>
      <c r="L69" s="149"/>
    </row>
    <row r="70" spans="1:12" ht="21">
      <c r="A70" s="147"/>
      <c r="B70" s="173">
        <v>5</v>
      </c>
      <c r="C70" s="174" t="s">
        <v>49</v>
      </c>
      <c r="D70" s="175"/>
      <c r="E70" s="176"/>
      <c r="F70" s="176"/>
      <c r="G70" s="176"/>
      <c r="H70" s="176"/>
      <c r="I70" s="176"/>
      <c r="J70" s="116"/>
      <c r="K70" s="116"/>
      <c r="L70" s="149"/>
    </row>
    <row r="71" spans="1:12" ht="21">
      <c r="A71" s="147"/>
      <c r="B71" s="330"/>
      <c r="C71" s="307" t="s">
        <v>50</v>
      </c>
      <c r="D71" s="308"/>
      <c r="E71" s="308"/>
      <c r="F71" s="308"/>
      <c r="G71" s="308"/>
      <c r="H71" s="308"/>
      <c r="I71" s="308"/>
      <c r="J71" s="116"/>
      <c r="K71" s="116"/>
      <c r="L71" s="149"/>
    </row>
    <row r="72" spans="1:12" ht="31.5" customHeight="1">
      <c r="A72" s="147"/>
      <c r="B72" s="330"/>
      <c r="C72" s="322" t="s">
        <v>80</v>
      </c>
      <c r="D72" s="322"/>
      <c r="E72" s="131"/>
      <c r="F72" s="131"/>
      <c r="G72" s="131"/>
      <c r="H72" s="131"/>
      <c r="I72" s="35">
        <f>SUMPRODUCT(E$11:H$11,E72:H72)</f>
        <v>0</v>
      </c>
      <c r="J72" s="116"/>
      <c r="K72" s="116"/>
      <c r="L72" s="149"/>
    </row>
    <row r="73" spans="1:12" ht="41.25" customHeight="1">
      <c r="A73" s="147"/>
      <c r="B73" s="330"/>
      <c r="C73" s="322" t="s">
        <v>81</v>
      </c>
      <c r="D73" s="322"/>
      <c r="E73" s="131"/>
      <c r="F73" s="131"/>
      <c r="G73" s="131"/>
      <c r="H73" s="131"/>
      <c r="I73" s="35">
        <f>SUMPRODUCT(E$11:H$11,E73:H73)</f>
        <v>0</v>
      </c>
      <c r="J73" s="116"/>
      <c r="K73" s="116"/>
      <c r="L73" s="149"/>
    </row>
    <row r="74" spans="1:12" ht="15.75" customHeight="1">
      <c r="A74" s="147"/>
      <c r="B74" s="330"/>
      <c r="C74" s="334" t="s">
        <v>93</v>
      </c>
      <c r="D74" s="335"/>
      <c r="E74" s="335"/>
      <c r="F74" s="335"/>
      <c r="G74" s="335"/>
      <c r="H74" s="335"/>
      <c r="I74" s="37">
        <f>AVERAGE(I$72:I$73)</f>
        <v>0</v>
      </c>
      <c r="J74" s="116"/>
      <c r="K74" s="116"/>
      <c r="L74" s="149"/>
    </row>
    <row r="75" spans="1:12" ht="21">
      <c r="A75" s="147"/>
      <c r="B75" s="330"/>
      <c r="C75" s="307" t="s">
        <v>51</v>
      </c>
      <c r="D75" s="308"/>
      <c r="E75" s="308"/>
      <c r="F75" s="308"/>
      <c r="G75" s="308"/>
      <c r="H75" s="308"/>
      <c r="I75" s="308"/>
      <c r="J75" s="116"/>
      <c r="K75" s="116"/>
      <c r="L75" s="149"/>
    </row>
    <row r="76" spans="1:12" ht="36" customHeight="1">
      <c r="A76" s="147"/>
      <c r="B76" s="330"/>
      <c r="C76" s="322" t="s">
        <v>82</v>
      </c>
      <c r="D76" s="322"/>
      <c r="E76" s="131"/>
      <c r="F76" s="131"/>
      <c r="G76" s="131"/>
      <c r="H76" s="131"/>
      <c r="I76" s="35">
        <f>SUMPRODUCT(E$11:H$11,E76:H76)</f>
        <v>0</v>
      </c>
      <c r="J76" s="116"/>
      <c r="K76" s="116"/>
      <c r="L76" s="149"/>
    </row>
    <row r="77" spans="1:12" ht="36.75" customHeight="1">
      <c r="A77" s="147"/>
      <c r="B77" s="330"/>
      <c r="C77" s="322" t="s">
        <v>83</v>
      </c>
      <c r="D77" s="322"/>
      <c r="E77" s="131"/>
      <c r="F77" s="131"/>
      <c r="G77" s="131"/>
      <c r="H77" s="131"/>
      <c r="I77" s="35">
        <f>SUMPRODUCT(E$11:H$11,E77:H77)</f>
        <v>0</v>
      </c>
      <c r="J77" s="116"/>
      <c r="K77" s="116"/>
      <c r="L77" s="149"/>
    </row>
    <row r="78" spans="1:12" ht="15.75" customHeight="1">
      <c r="A78" s="147"/>
      <c r="B78" s="330"/>
      <c r="C78" s="334" t="s">
        <v>93</v>
      </c>
      <c r="D78" s="335"/>
      <c r="E78" s="335"/>
      <c r="F78" s="335"/>
      <c r="G78" s="335"/>
      <c r="H78" s="335"/>
      <c r="I78" s="167">
        <f>AVERAGE($I$76:$I$77)</f>
        <v>0</v>
      </c>
      <c r="J78" s="116"/>
      <c r="K78" s="116"/>
      <c r="L78" s="149"/>
    </row>
    <row r="79" spans="1:12" ht="21">
      <c r="A79" s="147"/>
      <c r="B79" s="330"/>
      <c r="C79" s="307" t="s">
        <v>52</v>
      </c>
      <c r="D79" s="308"/>
      <c r="E79" s="308"/>
      <c r="F79" s="308"/>
      <c r="G79" s="308"/>
      <c r="H79" s="308"/>
      <c r="I79" s="308"/>
      <c r="J79" s="116"/>
      <c r="K79" s="116"/>
      <c r="L79" s="149"/>
    </row>
    <row r="80" spans="1:12" ht="38.25" customHeight="1">
      <c r="A80" s="147"/>
      <c r="B80" s="330"/>
      <c r="C80" s="322" t="s">
        <v>84</v>
      </c>
      <c r="D80" s="322"/>
      <c r="E80" s="131"/>
      <c r="F80" s="131"/>
      <c r="G80" s="131"/>
      <c r="H80" s="131"/>
      <c r="I80" s="35">
        <f>SUMPRODUCT(E$11:H$11,E80:H80)</f>
        <v>0</v>
      </c>
      <c r="J80" s="116"/>
      <c r="K80" s="116"/>
      <c r="L80" s="149"/>
    </row>
    <row r="81" spans="1:12" ht="36" customHeight="1">
      <c r="A81" s="147"/>
      <c r="B81" s="330"/>
      <c r="C81" s="322" t="s">
        <v>85</v>
      </c>
      <c r="D81" s="322"/>
      <c r="E81" s="131"/>
      <c r="F81" s="131"/>
      <c r="G81" s="131"/>
      <c r="H81" s="131"/>
      <c r="I81" s="35">
        <f>SUMPRODUCT(E$11:H$11,E81:H81)</f>
        <v>0</v>
      </c>
      <c r="J81" s="116"/>
      <c r="K81" s="116"/>
      <c r="L81" s="149"/>
    </row>
    <row r="82" spans="1:12">
      <c r="A82" s="147"/>
      <c r="B82" s="330"/>
      <c r="C82" s="312" t="s">
        <v>93</v>
      </c>
      <c r="D82" s="312"/>
      <c r="E82" s="312"/>
      <c r="F82" s="312"/>
      <c r="G82" s="312"/>
      <c r="H82" s="312"/>
      <c r="I82" s="18">
        <f>AVERAGE($I$80:$I$81)</f>
        <v>0</v>
      </c>
      <c r="J82" s="116"/>
      <c r="K82" s="116"/>
      <c r="L82" s="149"/>
    </row>
    <row r="83" spans="1:12">
      <c r="A83" s="147"/>
      <c r="B83" s="148"/>
      <c r="C83" s="116"/>
      <c r="D83" s="116"/>
      <c r="E83" s="148"/>
      <c r="F83" s="148"/>
      <c r="G83" s="148"/>
      <c r="H83" s="148"/>
      <c r="I83" s="148"/>
      <c r="J83" s="116"/>
      <c r="K83" s="116"/>
      <c r="L83" s="149"/>
    </row>
    <row r="84" spans="1:12" ht="15.75" thickBot="1">
      <c r="A84" s="177"/>
      <c r="B84" s="178"/>
      <c r="C84" s="179"/>
      <c r="D84" s="179"/>
      <c r="E84" s="178"/>
      <c r="F84" s="178"/>
      <c r="G84" s="178"/>
      <c r="H84" s="178"/>
      <c r="I84" s="178"/>
      <c r="J84" s="179"/>
      <c r="K84" s="179"/>
      <c r="L84" s="180"/>
    </row>
  </sheetData>
  <sheetProtection selectLockedCells="1"/>
  <mergeCells count="82">
    <mergeCell ref="C39:D39"/>
    <mergeCell ref="C40:D40"/>
    <mergeCell ref="C41:D41"/>
    <mergeCell ref="C63:I63"/>
    <mergeCell ref="C46:D46"/>
    <mergeCell ref="C47:D47"/>
    <mergeCell ref="C49:I49"/>
    <mergeCell ref="C50:D50"/>
    <mergeCell ref="C51:D51"/>
    <mergeCell ref="C53:I53"/>
    <mergeCell ref="C54:D54"/>
    <mergeCell ref="C55:D55"/>
    <mergeCell ref="C57:I57"/>
    <mergeCell ref="C58:D58"/>
    <mergeCell ref="C59:D59"/>
    <mergeCell ref="C45:I45"/>
    <mergeCell ref="B75:B78"/>
    <mergeCell ref="B79:B82"/>
    <mergeCell ref="C68:H68"/>
    <mergeCell ref="C82:H82"/>
    <mergeCell ref="C75:I75"/>
    <mergeCell ref="C76:D76"/>
    <mergeCell ref="C77:D77"/>
    <mergeCell ref="C79:I79"/>
    <mergeCell ref="C80:D80"/>
    <mergeCell ref="C81:D81"/>
    <mergeCell ref="C73:D73"/>
    <mergeCell ref="C74:H74"/>
    <mergeCell ref="C78:H78"/>
    <mergeCell ref="C66:I66"/>
    <mergeCell ref="C67:D67"/>
    <mergeCell ref="C71:I71"/>
    <mergeCell ref="C72:D72"/>
    <mergeCell ref="B69:I69"/>
    <mergeCell ref="B66:B68"/>
    <mergeCell ref="B71:B74"/>
    <mergeCell ref="B63:B65"/>
    <mergeCell ref="C48:H48"/>
    <mergeCell ref="B53:B56"/>
    <mergeCell ref="C52:H52"/>
    <mergeCell ref="C56:H56"/>
    <mergeCell ref="C60:H60"/>
    <mergeCell ref="B61:I61"/>
    <mergeCell ref="C65:H65"/>
    <mergeCell ref="C64:D64"/>
    <mergeCell ref="B32:B36"/>
    <mergeCell ref="B45:B48"/>
    <mergeCell ref="B49:B52"/>
    <mergeCell ref="B57:B60"/>
    <mergeCell ref="B37:B42"/>
    <mergeCell ref="C17:I17"/>
    <mergeCell ref="C25:I25"/>
    <mergeCell ref="B23:I23"/>
    <mergeCell ref="B43:I43"/>
    <mergeCell ref="C31:H31"/>
    <mergeCell ref="C36:H36"/>
    <mergeCell ref="C42:H42"/>
    <mergeCell ref="C32:I32"/>
    <mergeCell ref="C33:D33"/>
    <mergeCell ref="C34:D34"/>
    <mergeCell ref="C35:D35"/>
    <mergeCell ref="C30:D30"/>
    <mergeCell ref="C26:D26"/>
    <mergeCell ref="C27:D27"/>
    <mergeCell ref="C38:D38"/>
    <mergeCell ref="B25:B31"/>
    <mergeCell ref="C20:I20"/>
    <mergeCell ref="E9:I9"/>
    <mergeCell ref="C28:D28"/>
    <mergeCell ref="C29:D29"/>
    <mergeCell ref="C37:I37"/>
    <mergeCell ref="B9:D9"/>
    <mergeCell ref="C14:I14"/>
    <mergeCell ref="C16:H16"/>
    <mergeCell ref="C19:H19"/>
    <mergeCell ref="C22:H22"/>
    <mergeCell ref="B14:B16"/>
    <mergeCell ref="B17:B19"/>
    <mergeCell ref="B20:B22"/>
    <mergeCell ref="C15:D15"/>
    <mergeCell ref="C18:D18"/>
    <mergeCell ref="C21:D21"/>
  </mergeCells>
  <phoneticPr fontId="6" type="noConversion"/>
  <hyperlinks>
    <hyperlink ref="B12:C12" location="'STEP 1. Nature of the Project'!A1" display="'STEP 1. Nature of the Project'!A1"/>
    <hyperlink ref="B24:C24" location="'STEP 1. Stakeholders'!A1" display="'STEP 1. Stakeholders'!A1"/>
    <hyperlink ref="B44:C44" location="'STEP 1. Resources'!A1" display="'STEP 1. Resources'!A1"/>
    <hyperlink ref="B62:C62" location="'STEP 1. Institutional Framework'!A1" display="'STEP 1. Institutional Framework'!A1"/>
    <hyperlink ref="B70:C70" location="'STEP 1. Project Environment'!A1" display="'STEP 1. Project Environment'!A1"/>
  </hyperlinks>
  <pageMargins left="0.7" right="0.7" top="0.75" bottom="0.75" header="0.3" footer="0.3"/>
  <pageSetup paperSize="8" scale="3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autoPageBreaks="0" fitToPage="1"/>
  </sheetPr>
  <dimension ref="A1:O135"/>
  <sheetViews>
    <sheetView topLeftCell="A49" workbookViewId="0">
      <selection activeCell="D56" sqref="D56"/>
    </sheetView>
  </sheetViews>
  <sheetFormatPr defaultColWidth="9.140625" defaultRowHeight="15"/>
  <cols>
    <col min="1" max="1" width="4.85546875" style="141" customWidth="1"/>
    <col min="2" max="2" width="4.7109375" style="142" customWidth="1"/>
    <col min="3" max="3" width="9.5703125" style="141" customWidth="1"/>
    <col min="4" max="4" width="101.28515625" style="141" customWidth="1"/>
    <col min="5" max="5" width="20.7109375" style="141" customWidth="1"/>
    <col min="6" max="6" width="17.7109375" style="141" customWidth="1"/>
    <col min="7" max="7" width="14.140625" style="141" customWidth="1"/>
    <col min="8" max="8" width="18.28515625" style="141" customWidth="1"/>
    <col min="9" max="9" width="17.85546875" style="141" customWidth="1"/>
    <col min="10" max="10" width="5.7109375" style="141" customWidth="1"/>
    <col min="11" max="11" width="9.140625" style="141"/>
    <col min="12" max="12" width="23" style="141" customWidth="1"/>
    <col min="13" max="16384" width="9.140625" style="141"/>
  </cols>
  <sheetData>
    <row r="1" spans="1:10">
      <c r="A1" s="143"/>
      <c r="B1" s="144"/>
      <c r="C1" s="145"/>
      <c r="D1" s="145"/>
      <c r="E1" s="145"/>
      <c r="F1" s="145"/>
      <c r="G1" s="145"/>
      <c r="H1" s="145"/>
      <c r="I1" s="145"/>
      <c r="J1" s="146"/>
    </row>
    <row r="2" spans="1:10">
      <c r="A2" s="147"/>
      <c r="B2" s="148"/>
      <c r="C2" s="116"/>
      <c r="D2" s="116"/>
      <c r="E2" s="116"/>
      <c r="F2" s="116"/>
      <c r="G2" s="116"/>
      <c r="H2" s="116"/>
      <c r="I2" s="116"/>
      <c r="J2" s="149"/>
    </row>
    <row r="3" spans="1:10">
      <c r="A3" s="147"/>
      <c r="B3" s="148"/>
      <c r="C3" s="116"/>
      <c r="D3" s="116"/>
      <c r="E3" s="116"/>
      <c r="F3" s="116"/>
      <c r="G3" s="116"/>
      <c r="H3" s="116"/>
      <c r="I3" s="116"/>
      <c r="J3" s="149"/>
    </row>
    <row r="4" spans="1:10">
      <c r="A4" s="147"/>
      <c r="B4" s="148"/>
      <c r="C4" s="116"/>
      <c r="D4" s="116"/>
      <c r="E4" s="116"/>
      <c r="F4" s="116"/>
      <c r="G4" s="116"/>
      <c r="H4" s="116"/>
      <c r="I4" s="116"/>
      <c r="J4" s="149"/>
    </row>
    <row r="5" spans="1:10">
      <c r="A5" s="147"/>
      <c r="B5" s="148"/>
      <c r="C5" s="116"/>
      <c r="D5" s="116"/>
      <c r="E5" s="116"/>
      <c r="F5" s="116"/>
      <c r="G5" s="116"/>
      <c r="H5" s="116"/>
      <c r="I5" s="116"/>
      <c r="J5" s="149"/>
    </row>
    <row r="6" spans="1:10">
      <c r="A6" s="147"/>
      <c r="B6" s="148"/>
      <c r="C6" s="116"/>
      <c r="D6" s="116"/>
      <c r="E6" s="116"/>
      <c r="F6" s="116"/>
      <c r="G6" s="116"/>
      <c r="H6" s="116"/>
      <c r="I6" s="116"/>
      <c r="J6" s="149"/>
    </row>
    <row r="7" spans="1:10">
      <c r="A7" s="193"/>
      <c r="B7" s="301"/>
      <c r="C7" s="301"/>
      <c r="D7" s="301"/>
      <c r="E7" s="301"/>
      <c r="F7" s="301"/>
      <c r="G7" s="301"/>
      <c r="H7" s="301"/>
      <c r="I7" s="42"/>
      <c r="J7" s="149"/>
    </row>
    <row r="8" spans="1:10" ht="23.25">
      <c r="A8" s="193"/>
      <c r="B8" s="150" t="s">
        <v>94</v>
      </c>
      <c r="C8" s="148"/>
      <c r="D8" s="148"/>
      <c r="E8" s="148"/>
      <c r="F8" s="148"/>
      <c r="G8" s="148"/>
      <c r="H8" s="148"/>
      <c r="I8" s="42"/>
      <c r="J8" s="149"/>
    </row>
    <row r="9" spans="1:10" ht="26.25">
      <c r="A9" s="193"/>
      <c r="B9" s="353" t="s">
        <v>102</v>
      </c>
      <c r="C9" s="353"/>
      <c r="D9" s="353"/>
      <c r="E9" s="353"/>
      <c r="F9" s="353"/>
      <c r="G9" s="353"/>
      <c r="H9" s="353"/>
      <c r="I9" s="40"/>
      <c r="J9" s="149"/>
    </row>
    <row r="10" spans="1:10">
      <c r="A10" s="193"/>
      <c r="B10" s="354"/>
      <c r="C10" s="354"/>
      <c r="D10" s="354"/>
      <c r="E10" s="354"/>
      <c r="F10" s="354"/>
      <c r="G10" s="354"/>
      <c r="H10" s="354"/>
      <c r="I10" s="42"/>
      <c r="J10" s="149"/>
    </row>
    <row r="11" spans="1:10" ht="31.5">
      <c r="A11" s="193"/>
      <c r="B11" s="355"/>
      <c r="C11" s="355"/>
      <c r="D11" s="355"/>
      <c r="E11" s="2" t="s">
        <v>98</v>
      </c>
      <c r="F11" s="1" t="s">
        <v>99</v>
      </c>
      <c r="G11" s="2" t="s">
        <v>95</v>
      </c>
      <c r="H11" s="2" t="s">
        <v>96</v>
      </c>
      <c r="I11" s="1" t="s">
        <v>97</v>
      </c>
      <c r="J11" s="149"/>
    </row>
    <row r="12" spans="1:10" ht="23.25">
      <c r="A12" s="193"/>
      <c r="B12" s="74">
        <v>1</v>
      </c>
      <c r="C12" s="75" t="s">
        <v>33</v>
      </c>
      <c r="D12" s="76"/>
      <c r="E12" s="49">
        <f>'Алхам 4. Онооны хүснэгт,дэлгэрэ'!E12</f>
        <v>0</v>
      </c>
      <c r="F12" s="86"/>
      <c r="G12" s="50"/>
      <c r="H12" s="106" t="e">
        <f>'Алхам 4. Онооны хүснэгт,дэлгэрэ'!H12</f>
        <v>#DIV/0!</v>
      </c>
      <c r="I12" s="114" t="e">
        <f>(H12/4)</f>
        <v>#DIV/0!</v>
      </c>
      <c r="J12" s="149"/>
    </row>
    <row r="13" spans="1:10">
      <c r="A13" s="193"/>
      <c r="B13" s="344"/>
      <c r="C13" s="343"/>
      <c r="D13" s="345"/>
      <c r="E13" s="346"/>
      <c r="F13" s="360"/>
      <c r="G13" s="360"/>
      <c r="H13" s="361"/>
      <c r="I13" s="42"/>
      <c r="J13" s="149"/>
    </row>
    <row r="14" spans="1:10" ht="21">
      <c r="A14" s="193"/>
      <c r="B14" s="138"/>
      <c r="C14" s="352" t="s">
        <v>56</v>
      </c>
      <c r="D14" s="352"/>
      <c r="E14" s="344"/>
      <c r="F14" s="78">
        <f>'Алхам 2. Хэмжих хүснэгт'!E13</f>
        <v>0</v>
      </c>
      <c r="G14" s="79">
        <f>'Алхам 4. Онооны хүснэгт,дэлгэрэ'!G14</f>
        <v>0</v>
      </c>
      <c r="H14" s="109"/>
      <c r="I14" s="42"/>
      <c r="J14" s="149"/>
    </row>
    <row r="15" spans="1:10" ht="21">
      <c r="A15" s="193"/>
      <c r="B15" s="350"/>
      <c r="C15" s="352" t="s">
        <v>58</v>
      </c>
      <c r="D15" s="352"/>
      <c r="E15" s="344"/>
      <c r="F15" s="78">
        <f>'Алхам 2. Хэмжих хүснэгт'!E14</f>
        <v>0</v>
      </c>
      <c r="G15" s="58">
        <f>'Алхам 4. Онооны хүснэгт,дэлгэрэ'!G16</f>
        <v>0</v>
      </c>
      <c r="H15" s="110"/>
      <c r="I15" s="42"/>
      <c r="J15" s="149"/>
    </row>
    <row r="16" spans="1:10" ht="21">
      <c r="A16" s="193"/>
      <c r="B16" s="350"/>
      <c r="C16" s="352" t="s">
        <v>36</v>
      </c>
      <c r="D16" s="352"/>
      <c r="E16" s="344"/>
      <c r="F16" s="78">
        <f>'Алхам 2. Хэмжих хүснэгт'!E15</f>
        <v>1</v>
      </c>
      <c r="G16" s="58">
        <f>'Алхам 4. Онооны хүснэгт,дэлгэрэ'!G18</f>
        <v>0</v>
      </c>
      <c r="H16" s="111"/>
      <c r="I16" s="42"/>
      <c r="J16" s="149"/>
    </row>
    <row r="17" spans="1:10">
      <c r="A17" s="193"/>
      <c r="B17" s="362"/>
      <c r="C17" s="362"/>
      <c r="D17" s="362"/>
      <c r="E17" s="362"/>
      <c r="F17" s="362"/>
      <c r="G17" s="362"/>
      <c r="H17" s="343"/>
      <c r="I17" s="42"/>
      <c r="J17" s="149"/>
    </row>
    <row r="18" spans="1:10" ht="23.25">
      <c r="A18" s="193"/>
      <c r="B18" s="83">
        <v>2</v>
      </c>
      <c r="C18" s="84" t="s">
        <v>37</v>
      </c>
      <c r="D18" s="85"/>
      <c r="E18" s="51">
        <f>'Алхам 4. Онооны хүснэгт,дэлгэрэ'!E21</f>
        <v>0</v>
      </c>
      <c r="F18" s="86"/>
      <c r="G18" s="50"/>
      <c r="H18" s="107" t="e">
        <f>'Алхам 4. Онооны хүснэгт,дэлгэрэ'!H21</f>
        <v>#DIV/0!</v>
      </c>
      <c r="I18" s="114" t="e">
        <f>(H18/4)</f>
        <v>#DIV/0!</v>
      </c>
      <c r="J18" s="149"/>
    </row>
    <row r="19" spans="1:10" ht="15.75" customHeight="1">
      <c r="A19" s="193"/>
      <c r="B19" s="344"/>
      <c r="C19" s="343"/>
      <c r="D19" s="345"/>
      <c r="E19" s="363"/>
      <c r="F19" s="348"/>
      <c r="G19" s="348"/>
      <c r="H19" s="349"/>
      <c r="I19" s="42"/>
      <c r="J19" s="149"/>
    </row>
    <row r="20" spans="1:10" ht="21">
      <c r="A20" s="193"/>
      <c r="B20" s="350"/>
      <c r="C20" s="352" t="s">
        <v>38</v>
      </c>
      <c r="D20" s="352"/>
      <c r="E20" s="364"/>
      <c r="F20" s="87">
        <f>'Алхам 2. Хэмжих хүснэгт'!E18</f>
        <v>0</v>
      </c>
      <c r="G20" s="61">
        <f>'Алхам 4. Онооны хүснэгт,дэлгэрэ'!G23</f>
        <v>0</v>
      </c>
      <c r="H20" s="113"/>
      <c r="I20" s="42"/>
      <c r="J20" s="149"/>
    </row>
    <row r="21" spans="1:10" ht="21">
      <c r="A21" s="193"/>
      <c r="B21" s="350"/>
      <c r="C21" s="352" t="s">
        <v>39</v>
      </c>
      <c r="D21" s="352"/>
      <c r="E21" s="364"/>
      <c r="F21" s="87">
        <f>'Алхам 2. Хэмжих хүснэгт'!E19</f>
        <v>0</v>
      </c>
      <c r="G21" s="61">
        <f>'Алхам 4. Онооны хүснэгт,дэлгэрэ'!G29</f>
        <v>0</v>
      </c>
      <c r="H21" s="113"/>
      <c r="I21" s="42"/>
      <c r="J21" s="149"/>
    </row>
    <row r="22" spans="1:10" ht="21">
      <c r="A22" s="193"/>
      <c r="B22" s="351"/>
      <c r="C22" s="352" t="s">
        <v>40</v>
      </c>
      <c r="D22" s="352"/>
      <c r="E22" s="365"/>
      <c r="F22" s="87">
        <f>'Алхам 2. Хэмжих хүснэгт'!E20</f>
        <v>1</v>
      </c>
      <c r="G22" s="61">
        <f>'Алхам 4. Онооны хүснэгт,дэлгэрэ'!G33</f>
        <v>0</v>
      </c>
      <c r="H22" s="112"/>
      <c r="I22" s="42"/>
      <c r="J22" s="149"/>
    </row>
    <row r="23" spans="1:10" ht="16.5" customHeight="1">
      <c r="A23" s="193"/>
      <c r="B23" s="343"/>
      <c r="C23" s="343"/>
      <c r="D23" s="343"/>
      <c r="E23" s="343"/>
      <c r="F23" s="343"/>
      <c r="G23" s="343"/>
      <c r="H23" s="343"/>
      <c r="I23" s="42"/>
      <c r="J23" s="149"/>
    </row>
    <row r="24" spans="1:10" ht="23.25">
      <c r="A24" s="193"/>
      <c r="B24" s="92">
        <v>3</v>
      </c>
      <c r="C24" s="93" t="s">
        <v>72</v>
      </c>
      <c r="D24" s="94"/>
      <c r="E24" s="49">
        <f>'Алхам 4. Онооны хүснэгт,дэлгэрэ'!E39</f>
        <v>0</v>
      </c>
      <c r="F24" s="86">
        <v>0</v>
      </c>
      <c r="G24" s="50"/>
      <c r="H24" s="107" t="e">
        <f>'Алхам 4. Онооны хүснэгт,дэлгэрэ'!H39</f>
        <v>#DIV/0!</v>
      </c>
      <c r="I24" s="114" t="e">
        <f>(H24/4)</f>
        <v>#DIV/0!</v>
      </c>
      <c r="J24" s="149"/>
    </row>
    <row r="25" spans="1:10">
      <c r="A25" s="193"/>
      <c r="B25" s="344"/>
      <c r="C25" s="343"/>
      <c r="D25" s="345"/>
      <c r="E25" s="346"/>
      <c r="F25" s="348"/>
      <c r="G25" s="348"/>
      <c r="H25" s="349"/>
      <c r="I25" s="210"/>
      <c r="J25" s="149"/>
    </row>
    <row r="26" spans="1:10" ht="21">
      <c r="A26" s="193"/>
      <c r="B26" s="350"/>
      <c r="C26" s="307" t="s">
        <v>42</v>
      </c>
      <c r="D26" s="339"/>
      <c r="E26" s="344"/>
      <c r="F26" s="87">
        <f>'Алхам 2. Хэмжих хүснэгт'!E23</f>
        <v>0</v>
      </c>
      <c r="G26" s="61">
        <f>'Алхам 4. Онооны хүснэгт,дэлгэрэ'!G41</f>
        <v>0</v>
      </c>
      <c r="H26" s="113"/>
      <c r="I26" s="42"/>
      <c r="J26" s="149"/>
    </row>
    <row r="27" spans="1:10" ht="21">
      <c r="A27" s="193"/>
      <c r="B27" s="350"/>
      <c r="C27" s="307" t="s">
        <v>43</v>
      </c>
      <c r="D27" s="339"/>
      <c r="E27" s="344"/>
      <c r="F27" s="87">
        <f>'Алхам 2. Хэмжих хүснэгт'!E24</f>
        <v>0</v>
      </c>
      <c r="G27" s="61">
        <f>'Алхам 4. Онооны хүснэгт,дэлгэрэ'!G44</f>
        <v>0</v>
      </c>
      <c r="H27" s="113"/>
      <c r="I27" s="42"/>
      <c r="J27" s="149"/>
    </row>
    <row r="28" spans="1:10" ht="21">
      <c r="A28" s="193"/>
      <c r="B28" s="350"/>
      <c r="C28" s="307" t="s">
        <v>44</v>
      </c>
      <c r="D28" s="339"/>
      <c r="E28" s="344"/>
      <c r="F28" s="87">
        <f>'Алхам 2. Хэмжих хүснэгт'!E25</f>
        <v>0</v>
      </c>
      <c r="G28" s="61">
        <f>'Алхам 4. Онооны хүснэгт,дэлгэрэ'!G47</f>
        <v>0</v>
      </c>
      <c r="H28" s="113"/>
      <c r="I28" s="42"/>
      <c r="J28" s="149"/>
    </row>
    <row r="29" spans="1:10" ht="21">
      <c r="A29" s="193"/>
      <c r="B29" s="351"/>
      <c r="C29" s="307" t="s">
        <v>45</v>
      </c>
      <c r="D29" s="339"/>
      <c r="E29" s="347"/>
      <c r="F29" s="98">
        <f>'Алхам 2. Хэмжих хүснэгт'!E26</f>
        <v>1</v>
      </c>
      <c r="G29" s="61">
        <f>'Алхам 4. Онооны хүснэгт,дэлгэрэ'!G50</f>
        <v>0</v>
      </c>
      <c r="H29" s="112"/>
      <c r="I29" s="42"/>
      <c r="J29" s="149"/>
    </row>
    <row r="30" spans="1:10" ht="16.5" customHeight="1">
      <c r="A30" s="193"/>
      <c r="B30" s="343"/>
      <c r="C30" s="343"/>
      <c r="D30" s="343"/>
      <c r="E30" s="343"/>
      <c r="F30" s="343"/>
      <c r="G30" s="343"/>
      <c r="H30" s="343"/>
      <c r="I30" s="42"/>
      <c r="J30" s="149"/>
    </row>
    <row r="31" spans="1:10" ht="23.25">
      <c r="A31" s="193"/>
      <c r="B31" s="95">
        <v>4</v>
      </c>
      <c r="C31" s="96" t="s">
        <v>48</v>
      </c>
      <c r="D31" s="97"/>
      <c r="E31" s="49">
        <f>'Алхам 4. Онооны хүснэгт,дэлгэрэ'!E54</f>
        <v>0</v>
      </c>
      <c r="F31" s="86"/>
      <c r="G31" s="50"/>
      <c r="H31" s="107" t="e">
        <f>'Алхам 4. Онооны хүснэгт,дэлгэрэ'!H54</f>
        <v>#DIV/0!</v>
      </c>
      <c r="I31" s="114" t="e">
        <f>(H31/4)</f>
        <v>#DIV/0!</v>
      </c>
      <c r="J31" s="149"/>
    </row>
    <row r="32" spans="1:10">
      <c r="A32" s="193"/>
      <c r="B32" s="344"/>
      <c r="C32" s="343"/>
      <c r="D32" s="345"/>
      <c r="E32" s="346"/>
      <c r="F32" s="348"/>
      <c r="G32" s="348"/>
      <c r="H32" s="349"/>
      <c r="I32" s="42"/>
      <c r="J32" s="149"/>
    </row>
    <row r="33" spans="1:15" ht="21">
      <c r="A33" s="193"/>
      <c r="B33" s="350"/>
      <c r="C33" s="352" t="s">
        <v>79</v>
      </c>
      <c r="D33" s="352"/>
      <c r="E33" s="344"/>
      <c r="F33" s="98">
        <f>'Алхам 2. Хэмжих хүснэгт'!E29</f>
        <v>0</v>
      </c>
      <c r="G33" s="61">
        <f>'Алхам 4. Онооны хүснэгт,дэлгэрэ'!G56</f>
        <v>0</v>
      </c>
      <c r="H33" s="113"/>
      <c r="I33" s="42"/>
      <c r="J33" s="149"/>
    </row>
    <row r="34" spans="1:15" ht="15.75" customHeight="1">
      <c r="A34" s="193"/>
      <c r="B34" s="351"/>
      <c r="C34" s="352" t="s">
        <v>47</v>
      </c>
      <c r="D34" s="352"/>
      <c r="E34" s="347"/>
      <c r="F34" s="98">
        <f>'Алхам 2. Хэмжих хүснэгт'!E30</f>
        <v>1</v>
      </c>
      <c r="G34" s="61">
        <f>'Алхам 4. Онооны хүснэгт,дэлгэрэ'!G58</f>
        <v>0</v>
      </c>
      <c r="H34" s="112"/>
      <c r="I34" s="42"/>
      <c r="J34" s="149"/>
      <c r="O34" s="209"/>
    </row>
    <row r="35" spans="1:15">
      <c r="A35" s="193"/>
      <c r="B35" s="343"/>
      <c r="C35" s="343"/>
      <c r="D35" s="343"/>
      <c r="E35" s="343"/>
      <c r="F35" s="343"/>
      <c r="G35" s="343"/>
      <c r="H35" s="343"/>
      <c r="I35" s="42"/>
      <c r="J35" s="149"/>
    </row>
    <row r="36" spans="1:15" ht="23.25">
      <c r="A36" s="193"/>
      <c r="B36" s="100">
        <v>5</v>
      </c>
      <c r="C36" s="101" t="s">
        <v>49</v>
      </c>
      <c r="D36" s="102"/>
      <c r="E36" s="49">
        <f>'Алхам 4. Онооны хүснэгт,дэлгэрэ'!E61</f>
        <v>1</v>
      </c>
      <c r="F36" s="86"/>
      <c r="G36" s="50"/>
      <c r="H36" s="107">
        <f>'Алхам 4. Онооны хүснэгт,дэлгэрэ'!H61</f>
        <v>0</v>
      </c>
      <c r="I36" s="114">
        <f>(H36/4)</f>
        <v>0</v>
      </c>
      <c r="J36" s="149"/>
    </row>
    <row r="37" spans="1:15">
      <c r="A37" s="193"/>
      <c r="B37" s="344"/>
      <c r="C37" s="343"/>
      <c r="D37" s="345"/>
      <c r="E37" s="346"/>
      <c r="F37" s="348"/>
      <c r="G37" s="348"/>
      <c r="H37" s="349"/>
      <c r="I37" s="42"/>
      <c r="J37" s="149"/>
    </row>
    <row r="38" spans="1:15" ht="21">
      <c r="A38" s="193"/>
      <c r="B38" s="350"/>
      <c r="C38" s="307" t="s">
        <v>50</v>
      </c>
      <c r="D38" s="339"/>
      <c r="E38" s="344"/>
      <c r="F38" s="98">
        <f>'Алхам 2. Хэмжих хүснэгт'!E33</f>
        <v>0</v>
      </c>
      <c r="G38" s="61">
        <f>'Алхам 4. Онооны хүснэгт,дэлгэрэ'!G63</f>
        <v>0</v>
      </c>
      <c r="H38" s="113"/>
      <c r="I38" s="42"/>
      <c r="J38" s="149"/>
    </row>
    <row r="39" spans="1:15" ht="21">
      <c r="A39" s="193"/>
      <c r="B39" s="350"/>
      <c r="C39" s="307" t="s">
        <v>51</v>
      </c>
      <c r="D39" s="339"/>
      <c r="E39" s="344"/>
      <c r="F39" s="98">
        <f>'Алхам 2. Хэмжих хүснэгт'!E34</f>
        <v>0</v>
      </c>
      <c r="G39" s="61">
        <f>'Алхам 4. Онооны хүснэгт,дэлгэрэ'!G66</f>
        <v>0</v>
      </c>
      <c r="H39" s="113"/>
      <c r="I39" s="42"/>
      <c r="J39" s="149"/>
    </row>
    <row r="40" spans="1:15" ht="21">
      <c r="A40" s="193"/>
      <c r="B40" s="351"/>
      <c r="C40" s="307" t="s">
        <v>52</v>
      </c>
      <c r="D40" s="339"/>
      <c r="E40" s="347"/>
      <c r="F40" s="98">
        <f>'Алхам 2. Хэмжих хүснэгт'!E35</f>
        <v>1</v>
      </c>
      <c r="G40" s="61">
        <f>'Алхам 4. Онооны хүснэгт,дэлгэрэ'!G69</f>
        <v>0</v>
      </c>
      <c r="H40" s="112"/>
      <c r="I40" s="42"/>
      <c r="J40" s="149"/>
    </row>
    <row r="41" spans="1:15" ht="16.5" customHeight="1">
      <c r="A41" s="193"/>
      <c r="B41" s="340"/>
      <c r="C41" s="340"/>
      <c r="D41" s="340"/>
      <c r="E41" s="340"/>
      <c r="F41" s="340"/>
      <c r="G41" s="340"/>
      <c r="H41" s="341"/>
      <c r="I41" s="42"/>
      <c r="J41" s="149"/>
    </row>
    <row r="42" spans="1:15" ht="26.25">
      <c r="A42" s="193"/>
      <c r="B42" s="8">
        <v>6</v>
      </c>
      <c r="C42" s="342" t="s">
        <v>100</v>
      </c>
      <c r="D42" s="342"/>
      <c r="E42" s="5">
        <f>SUM(E12,E18,E24,E31,E36)</f>
        <v>1</v>
      </c>
      <c r="F42" s="3"/>
      <c r="G42" s="4"/>
      <c r="H42" s="108">
        <f>'Алхам 4. Онооны хүснэгт,дэлгэрэ'!I73</f>
        <v>0</v>
      </c>
      <c r="I42" s="115">
        <f>(H42/4)</f>
        <v>0</v>
      </c>
      <c r="J42" s="149"/>
    </row>
    <row r="43" spans="1:15">
      <c r="A43" s="193"/>
      <c r="B43" s="301"/>
      <c r="C43" s="301"/>
      <c r="D43" s="301"/>
      <c r="E43" s="301"/>
      <c r="F43" s="301"/>
      <c r="G43" s="301"/>
      <c r="H43" s="301"/>
      <c r="I43" s="42"/>
      <c r="J43" s="149"/>
    </row>
    <row r="44" spans="1:15">
      <c r="A44" s="147"/>
      <c r="B44" s="148"/>
      <c r="C44" s="116"/>
      <c r="D44" s="116"/>
      <c r="E44" s="116"/>
      <c r="F44" s="211"/>
      <c r="G44" s="116"/>
      <c r="H44" s="116"/>
      <c r="I44" s="116"/>
      <c r="J44" s="149"/>
    </row>
    <row r="45" spans="1:15">
      <c r="A45" s="147"/>
      <c r="B45" s="148"/>
      <c r="C45" s="116"/>
      <c r="D45" s="116"/>
      <c r="E45" s="116"/>
      <c r="F45" s="212"/>
      <c r="G45" s="116"/>
      <c r="H45" s="116"/>
      <c r="I45" s="116"/>
      <c r="J45" s="149"/>
    </row>
    <row r="46" spans="1:15">
      <c r="A46" s="147"/>
      <c r="B46" s="148"/>
      <c r="C46" s="116"/>
      <c r="D46" s="116"/>
      <c r="E46" s="116"/>
      <c r="F46" s="212"/>
      <c r="G46" s="116"/>
      <c r="H46" s="116"/>
      <c r="I46" s="116"/>
      <c r="J46" s="149"/>
    </row>
    <row r="47" spans="1:15" ht="19.5">
      <c r="A47" s="147"/>
      <c r="B47" s="148"/>
      <c r="C47" s="116"/>
      <c r="D47" s="356" t="s">
        <v>197</v>
      </c>
      <c r="E47" s="357"/>
      <c r="F47" s="357"/>
      <c r="G47" s="357"/>
      <c r="H47" s="116"/>
      <c r="I47" s="116"/>
      <c r="J47" s="149"/>
    </row>
    <row r="48" spans="1:15" ht="18">
      <c r="A48" s="147"/>
      <c r="B48" s="148"/>
      <c r="C48" s="116"/>
      <c r="D48" s="284"/>
      <c r="E48" s="116"/>
      <c r="F48" s="212"/>
      <c r="G48" s="116"/>
      <c r="H48" s="116"/>
      <c r="I48" s="116"/>
      <c r="J48" s="149"/>
    </row>
    <row r="49" spans="1:10">
      <c r="A49" s="147"/>
      <c r="B49" s="148"/>
      <c r="C49" s="116"/>
      <c r="D49" s="358" t="s">
        <v>189</v>
      </c>
      <c r="E49" s="359"/>
      <c r="F49" s="359"/>
      <c r="G49" s="116"/>
      <c r="H49" s="116"/>
      <c r="I49" s="116"/>
      <c r="J49" s="149"/>
    </row>
    <row r="50" spans="1:10">
      <c r="A50" s="147"/>
      <c r="B50" s="148"/>
      <c r="C50" s="116"/>
      <c r="D50" s="359"/>
      <c r="E50" s="359"/>
      <c r="F50" s="359"/>
      <c r="G50" s="116"/>
      <c r="H50" s="116"/>
      <c r="I50" s="116"/>
      <c r="J50" s="149"/>
    </row>
    <row r="51" spans="1:10">
      <c r="A51" s="147"/>
      <c r="B51" s="148"/>
      <c r="C51" s="116"/>
      <c r="D51" s="359"/>
      <c r="E51" s="359"/>
      <c r="F51" s="359"/>
      <c r="G51" s="116"/>
      <c r="H51" s="116"/>
      <c r="I51" s="116"/>
      <c r="J51" s="149"/>
    </row>
    <row r="52" spans="1:10">
      <c r="A52" s="147"/>
      <c r="B52" s="148"/>
      <c r="C52" s="116"/>
      <c r="D52" s="359"/>
      <c r="E52" s="359"/>
      <c r="F52" s="359"/>
      <c r="G52" s="116"/>
      <c r="H52" s="116"/>
      <c r="I52" s="116"/>
      <c r="J52" s="149"/>
    </row>
    <row r="53" spans="1:10">
      <c r="A53" s="147"/>
      <c r="B53" s="148"/>
      <c r="C53" s="116"/>
      <c r="D53" s="359"/>
      <c r="E53" s="359"/>
      <c r="F53" s="359"/>
      <c r="G53" s="116"/>
      <c r="H53" s="116"/>
      <c r="I53" s="116"/>
      <c r="J53" s="149"/>
    </row>
    <row r="54" spans="1:10">
      <c r="A54" s="147"/>
      <c r="B54" s="148"/>
      <c r="C54" s="116"/>
      <c r="D54" s="359"/>
      <c r="E54" s="359"/>
      <c r="F54" s="359"/>
      <c r="G54" s="116"/>
      <c r="H54" s="116"/>
      <c r="I54" s="116"/>
      <c r="J54" s="149"/>
    </row>
    <row r="55" spans="1:10">
      <c r="A55" s="147"/>
      <c r="B55" s="148"/>
      <c r="C55" s="116"/>
      <c r="D55" s="116"/>
      <c r="E55" s="116"/>
      <c r="F55" s="116"/>
      <c r="G55" s="116"/>
      <c r="H55" s="116"/>
      <c r="I55" s="116"/>
      <c r="J55" s="149"/>
    </row>
    <row r="56" spans="1:10" ht="18.75">
      <c r="A56" s="147"/>
      <c r="B56" s="148"/>
      <c r="C56" s="116"/>
      <c r="D56" s="288" t="s">
        <v>190</v>
      </c>
      <c r="E56" s="116"/>
      <c r="F56" s="116"/>
      <c r="G56" s="116"/>
      <c r="H56" s="116"/>
      <c r="I56" s="116"/>
      <c r="J56" s="149"/>
    </row>
    <row r="57" spans="1:10">
      <c r="A57" s="147"/>
      <c r="B57" s="148"/>
      <c r="C57" s="116"/>
      <c r="D57" s="116"/>
      <c r="E57" s="116"/>
      <c r="F57" s="116"/>
      <c r="G57" s="116"/>
      <c r="H57" s="116"/>
      <c r="I57" s="116"/>
      <c r="J57" s="149"/>
    </row>
    <row r="58" spans="1:10">
      <c r="A58" s="147"/>
      <c r="B58" s="148"/>
      <c r="C58" s="116"/>
      <c r="D58" s="301"/>
      <c r="E58" s="116"/>
      <c r="F58" s="116"/>
      <c r="G58" s="116"/>
      <c r="H58" s="116"/>
      <c r="I58" s="116"/>
      <c r="J58" s="149"/>
    </row>
    <row r="59" spans="1:10">
      <c r="A59" s="147"/>
      <c r="B59" s="148"/>
      <c r="C59" s="116"/>
      <c r="D59" s="301"/>
      <c r="E59" s="116"/>
      <c r="F59" s="116"/>
      <c r="G59" s="116"/>
      <c r="H59" s="116"/>
      <c r="I59" s="116"/>
      <c r="J59" s="149"/>
    </row>
    <row r="60" spans="1:10">
      <c r="A60"/>
      <c r="B60" s="148"/>
      <c r="C60" s="116"/>
      <c r="D60" s="301"/>
      <c r="E60" s="116"/>
      <c r="F60" s="116"/>
      <c r="G60" s="116"/>
      <c r="H60" s="116"/>
      <c r="I60" s="116"/>
      <c r="J60" s="149"/>
    </row>
    <row r="61" spans="1:10">
      <c r="A61" s="147"/>
      <c r="B61" s="148"/>
      <c r="C61" s="116"/>
      <c r="D61" s="301"/>
      <c r="E61" s="116"/>
      <c r="F61" s="116"/>
      <c r="G61" s="116"/>
      <c r="H61" s="116"/>
      <c r="I61" s="116"/>
      <c r="J61" s="149"/>
    </row>
    <row r="62" spans="1:10">
      <c r="A62" s="147"/>
      <c r="B62" s="148"/>
      <c r="C62" s="116"/>
      <c r="D62" s="301"/>
      <c r="E62" s="116"/>
      <c r="F62" s="116"/>
      <c r="G62" s="116"/>
      <c r="H62" s="116"/>
      <c r="I62" s="116"/>
      <c r="J62" s="149"/>
    </row>
    <row r="63" spans="1:10">
      <c r="A63" s="147"/>
      <c r="B63" s="148"/>
      <c r="C63" s="116"/>
      <c r="D63" s="116"/>
      <c r="E63" s="116"/>
      <c r="F63" s="116"/>
      <c r="G63" s="116"/>
      <c r="H63" s="116"/>
      <c r="I63" s="116"/>
      <c r="J63" s="149"/>
    </row>
    <row r="64" spans="1:10">
      <c r="A64" s="147"/>
      <c r="B64" s="148"/>
      <c r="C64" s="116"/>
      <c r="D64" s="116"/>
      <c r="E64" s="116"/>
      <c r="F64" s="116"/>
      <c r="G64" s="116"/>
      <c r="H64" s="116"/>
      <c r="I64" s="116"/>
      <c r="J64" s="149"/>
    </row>
    <row r="65" spans="1:10">
      <c r="A65" s="147"/>
      <c r="B65" s="148"/>
      <c r="C65" s="116"/>
      <c r="D65" s="116"/>
      <c r="E65" s="116"/>
      <c r="F65" s="116"/>
      <c r="G65" s="116"/>
      <c r="H65" s="116"/>
      <c r="I65" s="116"/>
      <c r="J65" s="149"/>
    </row>
    <row r="66" spans="1:10">
      <c r="A66" s="147"/>
      <c r="B66" s="148"/>
      <c r="C66" s="116"/>
      <c r="D66" s="116"/>
      <c r="E66" s="116"/>
      <c r="F66" s="116"/>
      <c r="G66" s="116"/>
      <c r="H66" s="116"/>
      <c r="I66" s="116"/>
      <c r="J66" s="149"/>
    </row>
    <row r="67" spans="1:10">
      <c r="A67" s="147"/>
      <c r="B67" s="148"/>
      <c r="C67" s="116"/>
      <c r="D67" s="116"/>
      <c r="E67" s="116"/>
      <c r="F67" s="116"/>
      <c r="G67" s="116"/>
      <c r="H67" s="116"/>
      <c r="I67" s="116"/>
      <c r="J67" s="149"/>
    </row>
    <row r="68" spans="1:10" ht="15.75">
      <c r="A68" s="147"/>
      <c r="B68" s="148"/>
      <c r="C68" s="116"/>
      <c r="D68" s="286" t="s">
        <v>191</v>
      </c>
      <c r="E68" s="116"/>
      <c r="F68" s="116"/>
      <c r="G68" s="116"/>
      <c r="H68" s="116"/>
      <c r="I68" s="116"/>
      <c r="J68" s="149"/>
    </row>
    <row r="69" spans="1:10">
      <c r="A69" s="147"/>
      <c r="B69" s="148"/>
      <c r="C69" s="116"/>
      <c r="D69" s="116"/>
      <c r="E69" s="116"/>
      <c r="F69" s="116"/>
      <c r="G69" s="116"/>
      <c r="H69" s="116"/>
      <c r="I69" s="116"/>
      <c r="J69" s="149"/>
    </row>
    <row r="70" spans="1:10">
      <c r="A70" s="147"/>
      <c r="B70" s="148"/>
      <c r="C70" s="116"/>
      <c r="D70" s="116"/>
      <c r="E70" s="116"/>
      <c r="F70" s="116"/>
      <c r="G70" s="116"/>
      <c r="H70" s="116"/>
      <c r="I70" s="116"/>
      <c r="J70" s="149"/>
    </row>
    <row r="71" spans="1:10">
      <c r="A71" s="147"/>
      <c r="B71" s="148"/>
      <c r="C71" s="116"/>
      <c r="D71" s="116"/>
      <c r="E71" s="116"/>
      <c r="F71" s="116"/>
      <c r="G71" s="116"/>
      <c r="H71" s="116"/>
      <c r="I71" s="116"/>
      <c r="J71" s="149"/>
    </row>
    <row r="72" spans="1:10">
      <c r="A72" s="147"/>
      <c r="B72" s="148"/>
      <c r="C72" s="116"/>
      <c r="D72" s="116"/>
      <c r="E72" s="116"/>
      <c r="F72" s="116"/>
      <c r="G72" s="116"/>
      <c r="H72" s="116"/>
      <c r="I72" s="116"/>
      <c r="J72" s="149"/>
    </row>
    <row r="73" spans="1:10">
      <c r="A73" s="147"/>
      <c r="B73" s="148"/>
      <c r="C73" s="116"/>
      <c r="D73" s="116"/>
      <c r="E73" s="116"/>
      <c r="F73" s="116"/>
      <c r="G73" s="116"/>
      <c r="H73" s="116"/>
      <c r="I73" s="116"/>
      <c r="J73" s="149"/>
    </row>
    <row r="74" spans="1:10">
      <c r="A74" s="147"/>
      <c r="B74" s="148"/>
      <c r="C74" s="116"/>
      <c r="D74" s="116"/>
      <c r="E74" s="116"/>
      <c r="F74" s="116"/>
      <c r="G74" s="116"/>
      <c r="H74" s="116"/>
      <c r="I74" s="116"/>
      <c r="J74" s="149"/>
    </row>
    <row r="75" spans="1:10">
      <c r="A75" s="147"/>
      <c r="B75" s="148"/>
      <c r="C75" s="116"/>
      <c r="D75" s="116"/>
      <c r="E75" s="116"/>
      <c r="F75" s="116"/>
      <c r="G75" s="116"/>
      <c r="H75" s="116"/>
      <c r="I75" s="116"/>
      <c r="J75" s="149"/>
    </row>
    <row r="76" spans="1:10">
      <c r="A76" s="147"/>
      <c r="B76" s="148"/>
      <c r="C76" s="116"/>
      <c r="D76" s="116"/>
      <c r="E76" s="116"/>
      <c r="F76" s="116"/>
      <c r="G76" s="116"/>
      <c r="H76" s="116"/>
      <c r="I76" s="116"/>
      <c r="J76" s="149"/>
    </row>
    <row r="77" spans="1:10">
      <c r="A77" s="147"/>
      <c r="B77" s="148"/>
      <c r="C77" s="116"/>
      <c r="D77" s="116"/>
      <c r="E77" s="116"/>
      <c r="F77" s="116"/>
      <c r="G77" s="116"/>
      <c r="H77" s="116"/>
      <c r="I77" s="116"/>
      <c r="J77" s="149"/>
    </row>
    <row r="78" spans="1:10">
      <c r="A78" s="147"/>
      <c r="B78" s="148"/>
      <c r="C78" s="116"/>
      <c r="D78" s="116"/>
      <c r="E78" s="116"/>
      <c r="F78" s="116"/>
      <c r="G78" s="116"/>
      <c r="H78" s="116"/>
      <c r="I78" s="116"/>
      <c r="J78" s="149"/>
    </row>
    <row r="79" spans="1:10">
      <c r="A79" s="147"/>
      <c r="B79" s="148"/>
      <c r="C79" s="116"/>
      <c r="D79" s="116"/>
      <c r="E79" s="116"/>
      <c r="F79" s="116"/>
      <c r="G79" s="116"/>
      <c r="H79" s="116"/>
      <c r="I79" s="116"/>
      <c r="J79" s="149"/>
    </row>
    <row r="80" spans="1:10">
      <c r="A80" s="147"/>
      <c r="B80" s="148"/>
      <c r="C80" s="116"/>
      <c r="D80" s="116"/>
      <c r="E80" s="116"/>
      <c r="F80" s="116"/>
      <c r="G80" s="116"/>
      <c r="H80" s="116"/>
      <c r="I80" s="116"/>
      <c r="J80" s="149"/>
    </row>
    <row r="81" spans="1:10">
      <c r="A81" s="147"/>
      <c r="B81" s="148"/>
      <c r="C81" s="116"/>
      <c r="D81" s="116"/>
      <c r="E81" s="116"/>
      <c r="F81" s="116"/>
      <c r="G81" s="116"/>
      <c r="H81" s="116"/>
      <c r="I81" s="116"/>
      <c r="J81" s="149"/>
    </row>
    <row r="82" spans="1:10">
      <c r="A82" s="147"/>
      <c r="B82" s="148"/>
      <c r="C82" s="116"/>
      <c r="D82" s="116"/>
      <c r="E82" s="116"/>
      <c r="F82" s="116"/>
      <c r="G82" s="116"/>
      <c r="H82" s="116"/>
      <c r="I82" s="116"/>
      <c r="J82" s="149"/>
    </row>
    <row r="83" spans="1:10">
      <c r="A83" s="147"/>
      <c r="B83" s="148"/>
      <c r="C83" s="116"/>
      <c r="D83" s="116"/>
      <c r="E83" s="116"/>
      <c r="F83" s="116"/>
      <c r="G83" s="116"/>
      <c r="H83" s="116"/>
      <c r="I83" s="116"/>
      <c r="J83" s="149"/>
    </row>
    <row r="84" spans="1:10">
      <c r="A84" s="147"/>
      <c r="B84" s="148"/>
      <c r="C84" s="116"/>
      <c r="D84" s="116"/>
      <c r="E84" s="116"/>
      <c r="F84" s="116"/>
      <c r="G84" s="116"/>
      <c r="H84" s="116"/>
      <c r="I84" s="116"/>
      <c r="J84" s="149"/>
    </row>
    <row r="85" spans="1:10">
      <c r="A85" s="147"/>
      <c r="B85" s="148"/>
      <c r="C85" s="116"/>
      <c r="D85" s="116"/>
      <c r="E85" s="116"/>
      <c r="F85" s="116"/>
      <c r="G85" s="116"/>
      <c r="H85" s="116"/>
      <c r="I85" s="116"/>
      <c r="J85" s="149"/>
    </row>
    <row r="86" spans="1:10">
      <c r="A86" s="147"/>
      <c r="B86" s="148"/>
      <c r="C86" s="116"/>
      <c r="D86" s="116"/>
      <c r="E86" s="116"/>
      <c r="F86" s="116"/>
      <c r="G86" s="116"/>
      <c r="H86" s="116"/>
      <c r="I86" s="116"/>
      <c r="J86" s="149"/>
    </row>
    <row r="87" spans="1:10">
      <c r="A87" s="147"/>
      <c r="B87" s="148"/>
      <c r="C87" s="116"/>
      <c r="D87" s="116"/>
      <c r="E87" s="116"/>
      <c r="F87" s="116"/>
      <c r="G87" s="116"/>
      <c r="H87" s="116"/>
      <c r="I87" s="116"/>
      <c r="J87" s="149"/>
    </row>
    <row r="88" spans="1:10">
      <c r="A88" s="147"/>
      <c r="B88" s="148"/>
      <c r="C88" s="116"/>
      <c r="D88" s="116"/>
      <c r="E88" s="116"/>
      <c r="F88" s="116"/>
      <c r="G88" s="116"/>
      <c r="H88" s="116"/>
      <c r="I88" s="116"/>
      <c r="J88" s="149"/>
    </row>
    <row r="89" spans="1:10">
      <c r="A89" s="147"/>
      <c r="B89" s="148"/>
      <c r="C89" s="116"/>
      <c r="D89" s="116"/>
      <c r="E89" s="116"/>
      <c r="F89" s="116"/>
      <c r="G89" s="116"/>
      <c r="H89" s="116"/>
      <c r="I89" s="116"/>
      <c r="J89" s="149"/>
    </row>
    <row r="90" spans="1:10">
      <c r="A90" s="147"/>
      <c r="B90" s="148"/>
      <c r="C90" s="116"/>
      <c r="D90" s="116"/>
      <c r="E90" s="116"/>
      <c r="F90" s="116"/>
      <c r="G90" s="116"/>
      <c r="H90" s="116"/>
      <c r="I90" s="116"/>
      <c r="J90" s="149"/>
    </row>
    <row r="91" spans="1:10">
      <c r="A91" s="147"/>
      <c r="B91" s="148"/>
      <c r="C91" s="116"/>
      <c r="D91" s="116"/>
      <c r="E91" s="116"/>
      <c r="F91" s="116"/>
      <c r="G91" s="116"/>
      <c r="H91" s="116"/>
      <c r="I91" s="116"/>
      <c r="J91" s="149"/>
    </row>
    <row r="92" spans="1:10">
      <c r="A92" s="147"/>
      <c r="B92" s="148"/>
      <c r="C92" s="116"/>
      <c r="D92" s="116"/>
      <c r="E92" s="116"/>
      <c r="F92" s="116"/>
      <c r="G92" s="116"/>
      <c r="H92" s="116"/>
      <c r="I92" s="116"/>
      <c r="J92" s="149"/>
    </row>
    <row r="93" spans="1:10">
      <c r="A93" s="147"/>
      <c r="B93" s="148"/>
      <c r="C93" s="116"/>
      <c r="D93" s="116"/>
      <c r="E93" s="116"/>
      <c r="F93" s="116"/>
      <c r="G93" s="116"/>
      <c r="H93" s="116"/>
      <c r="I93" s="116"/>
      <c r="J93" s="149"/>
    </row>
    <row r="94" spans="1:10">
      <c r="A94" s="147"/>
      <c r="B94" s="148"/>
      <c r="C94" s="116"/>
      <c r="D94" s="116"/>
      <c r="E94" s="116"/>
      <c r="F94" s="116"/>
      <c r="G94" s="116"/>
      <c r="H94" s="116"/>
      <c r="I94" s="116"/>
      <c r="J94" s="149"/>
    </row>
    <row r="95" spans="1:10">
      <c r="A95" s="147"/>
      <c r="B95" s="148"/>
      <c r="C95" s="116"/>
      <c r="D95" s="116"/>
      <c r="E95" s="116"/>
      <c r="F95" s="116"/>
      <c r="G95" s="116"/>
      <c r="H95" s="116"/>
      <c r="I95" s="116"/>
      <c r="J95" s="149"/>
    </row>
    <row r="96" spans="1:10">
      <c r="A96" s="147"/>
      <c r="B96" s="148"/>
      <c r="C96" s="116"/>
      <c r="D96" s="116"/>
      <c r="E96" s="116"/>
      <c r="F96" s="116"/>
      <c r="G96" s="116"/>
      <c r="H96" s="116"/>
      <c r="I96" s="116"/>
      <c r="J96" s="149"/>
    </row>
    <row r="97" spans="1:10">
      <c r="A97" s="147"/>
      <c r="B97" s="148"/>
      <c r="C97" s="116"/>
      <c r="D97" s="116"/>
      <c r="E97" s="116"/>
      <c r="F97" s="116"/>
      <c r="G97" s="116"/>
      <c r="H97" s="116"/>
      <c r="I97" s="116"/>
      <c r="J97" s="149"/>
    </row>
    <row r="98" spans="1:10">
      <c r="A98" s="147"/>
      <c r="B98" s="148"/>
      <c r="C98" s="116"/>
      <c r="D98" s="116"/>
      <c r="E98" s="116"/>
      <c r="F98" s="116"/>
      <c r="G98" s="116"/>
      <c r="H98" s="116"/>
      <c r="I98" s="116"/>
      <c r="J98" s="149"/>
    </row>
    <row r="99" spans="1:10">
      <c r="A99" s="147"/>
      <c r="B99" s="148"/>
      <c r="C99" s="116"/>
      <c r="D99" s="116"/>
      <c r="E99" s="116"/>
      <c r="F99" s="116"/>
      <c r="G99" s="116"/>
      <c r="H99" s="116"/>
      <c r="I99" s="116"/>
      <c r="J99" s="149"/>
    </row>
    <row r="100" spans="1:10">
      <c r="A100" s="147"/>
      <c r="B100" s="148"/>
      <c r="C100" s="116"/>
      <c r="D100" s="116"/>
      <c r="E100" s="116"/>
      <c r="F100" s="116"/>
      <c r="G100" s="116"/>
      <c r="H100" s="116"/>
      <c r="I100" s="116"/>
      <c r="J100" s="149"/>
    </row>
    <row r="101" spans="1:10">
      <c r="A101" s="147"/>
      <c r="B101" s="148"/>
      <c r="C101" s="116"/>
      <c r="D101" s="116"/>
      <c r="E101" s="116"/>
      <c r="F101" s="116"/>
      <c r="G101" s="116"/>
      <c r="H101" s="116"/>
      <c r="I101" s="116"/>
      <c r="J101" s="149"/>
    </row>
    <row r="102" spans="1:10">
      <c r="A102" s="147"/>
      <c r="B102" s="148"/>
      <c r="C102" s="116"/>
      <c r="D102" s="116"/>
      <c r="E102" s="116"/>
      <c r="F102" s="116"/>
      <c r="G102" s="116"/>
      <c r="H102" s="116"/>
      <c r="I102" s="116"/>
      <c r="J102" s="149"/>
    </row>
    <row r="103" spans="1:10">
      <c r="A103" s="147"/>
      <c r="B103" s="148"/>
      <c r="C103" s="116"/>
      <c r="D103" s="116"/>
      <c r="E103" s="116"/>
      <c r="F103" s="116"/>
      <c r="G103" s="116"/>
      <c r="H103" s="116"/>
      <c r="I103" s="116"/>
      <c r="J103" s="149"/>
    </row>
    <row r="104" spans="1:10">
      <c r="A104" s="147"/>
      <c r="B104" s="148"/>
      <c r="C104" s="116"/>
      <c r="D104" s="116"/>
      <c r="E104" s="116"/>
      <c r="F104" s="116"/>
      <c r="G104" s="116"/>
      <c r="H104" s="116"/>
      <c r="I104" s="116"/>
      <c r="J104" s="149"/>
    </row>
    <row r="105" spans="1:10">
      <c r="A105" s="147"/>
      <c r="B105" s="148"/>
      <c r="C105" s="116"/>
      <c r="D105" s="116"/>
      <c r="E105" s="116"/>
      <c r="F105" s="116"/>
      <c r="G105" s="116"/>
      <c r="H105" s="116"/>
      <c r="I105" s="116"/>
      <c r="J105" s="149"/>
    </row>
    <row r="106" spans="1:10">
      <c r="A106" s="147"/>
      <c r="B106" s="148"/>
      <c r="C106" s="116"/>
      <c r="D106" s="116"/>
      <c r="E106" s="116"/>
      <c r="F106" s="116"/>
      <c r="G106" s="116"/>
      <c r="H106" s="116"/>
      <c r="I106" s="116"/>
      <c r="J106" s="149"/>
    </row>
    <row r="107" spans="1:10">
      <c r="A107" s="147"/>
      <c r="B107" s="148"/>
      <c r="C107" s="116"/>
      <c r="D107" s="116"/>
      <c r="E107" s="116"/>
      <c r="F107" s="116"/>
      <c r="G107" s="116"/>
      <c r="H107" s="116"/>
      <c r="I107" s="116"/>
      <c r="J107" s="149"/>
    </row>
    <row r="108" spans="1:10">
      <c r="A108" s="147"/>
      <c r="B108" s="148"/>
      <c r="C108" s="116"/>
      <c r="D108" s="116"/>
      <c r="E108" s="116"/>
      <c r="F108" s="116"/>
      <c r="G108" s="116"/>
      <c r="H108" s="116"/>
      <c r="I108" s="116"/>
      <c r="J108" s="149"/>
    </row>
    <row r="109" spans="1:10">
      <c r="A109" s="147"/>
      <c r="B109" s="148"/>
      <c r="C109" s="116"/>
      <c r="D109" s="116"/>
      <c r="E109" s="116"/>
      <c r="F109" s="116"/>
      <c r="G109" s="116"/>
      <c r="H109" s="116"/>
      <c r="I109" s="116"/>
      <c r="J109" s="149"/>
    </row>
    <row r="110" spans="1:10">
      <c r="A110" s="147"/>
      <c r="B110" s="148"/>
      <c r="C110" s="116"/>
      <c r="D110" s="116"/>
      <c r="E110" s="116"/>
      <c r="F110" s="116"/>
      <c r="G110" s="116"/>
      <c r="H110" s="116"/>
      <c r="I110" s="116"/>
      <c r="J110" s="149"/>
    </row>
    <row r="111" spans="1:10">
      <c r="A111" s="147"/>
      <c r="B111" s="148"/>
      <c r="C111" s="116"/>
      <c r="D111" s="116"/>
      <c r="E111" s="116"/>
      <c r="F111" s="116"/>
      <c r="G111" s="116"/>
      <c r="H111" s="116"/>
      <c r="I111" s="116"/>
      <c r="J111" s="149"/>
    </row>
    <row r="112" spans="1:10">
      <c r="A112" s="147"/>
      <c r="B112" s="148"/>
      <c r="C112" s="116"/>
      <c r="D112" s="116"/>
      <c r="E112" s="116"/>
      <c r="F112" s="116"/>
      <c r="G112" s="116"/>
      <c r="H112" s="116"/>
      <c r="I112" s="116"/>
      <c r="J112" s="149"/>
    </row>
    <row r="113" spans="1:10">
      <c r="A113" s="147"/>
      <c r="B113" s="148"/>
      <c r="C113" s="116"/>
      <c r="D113" s="116"/>
      <c r="E113" s="116"/>
      <c r="F113" s="116"/>
      <c r="G113" s="116"/>
      <c r="H113" s="116"/>
      <c r="I113" s="116"/>
      <c r="J113" s="149"/>
    </row>
    <row r="114" spans="1:10">
      <c r="A114" s="147"/>
      <c r="B114" s="148"/>
      <c r="C114" s="116"/>
      <c r="D114" s="116"/>
      <c r="E114" s="116"/>
      <c r="F114" s="116"/>
      <c r="G114" s="116"/>
      <c r="H114" s="116"/>
      <c r="I114" s="116"/>
      <c r="J114" s="149"/>
    </row>
    <row r="115" spans="1:10">
      <c r="A115" s="147"/>
      <c r="B115" s="148"/>
      <c r="C115" s="116"/>
      <c r="D115" s="116"/>
      <c r="E115" s="116"/>
      <c r="F115" s="116"/>
      <c r="G115" s="116"/>
      <c r="H115" s="116"/>
      <c r="I115" s="116"/>
      <c r="J115" s="149"/>
    </row>
    <row r="116" spans="1:10">
      <c r="A116" s="147"/>
      <c r="B116" s="148"/>
      <c r="C116" s="116"/>
      <c r="D116" s="116"/>
      <c r="E116" s="116"/>
      <c r="F116" s="116"/>
      <c r="G116" s="116"/>
      <c r="H116" s="116"/>
      <c r="I116" s="116"/>
      <c r="J116" s="149"/>
    </row>
    <row r="117" spans="1:10">
      <c r="A117" s="147"/>
      <c r="B117" s="148"/>
      <c r="C117" s="116"/>
      <c r="D117" s="116"/>
      <c r="E117" s="116"/>
      <c r="F117" s="116"/>
      <c r="G117" s="116"/>
      <c r="H117" s="116"/>
      <c r="I117" s="116"/>
      <c r="J117" s="149"/>
    </row>
    <row r="118" spans="1:10">
      <c r="A118" s="147"/>
      <c r="B118" s="148"/>
      <c r="C118" s="116"/>
      <c r="D118" s="116"/>
      <c r="E118" s="116"/>
      <c r="F118" s="116"/>
      <c r="G118" s="116"/>
      <c r="H118" s="116"/>
      <c r="I118" s="116"/>
      <c r="J118" s="149"/>
    </row>
    <row r="119" spans="1:10">
      <c r="A119" s="147"/>
      <c r="B119" s="148"/>
      <c r="C119" s="116"/>
      <c r="D119" s="116"/>
      <c r="E119" s="116"/>
      <c r="F119" s="116"/>
      <c r="G119" s="116"/>
      <c r="H119" s="116"/>
      <c r="I119" s="116"/>
      <c r="J119" s="149"/>
    </row>
    <row r="120" spans="1:10">
      <c r="A120" s="147"/>
      <c r="B120" s="148"/>
      <c r="C120" s="116"/>
      <c r="D120" s="116"/>
      <c r="E120" s="116"/>
      <c r="F120" s="116"/>
      <c r="G120" s="116"/>
      <c r="H120" s="116"/>
      <c r="I120" s="116"/>
      <c r="J120" s="149"/>
    </row>
    <row r="121" spans="1:10">
      <c r="A121" s="147"/>
      <c r="B121" s="148"/>
      <c r="C121" s="116"/>
      <c r="D121" s="116"/>
      <c r="E121" s="116"/>
      <c r="F121" s="116"/>
      <c r="G121" s="116"/>
      <c r="H121" s="116"/>
      <c r="I121" s="116"/>
      <c r="J121" s="149"/>
    </row>
    <row r="122" spans="1:10">
      <c r="A122" s="147"/>
      <c r="B122" s="148"/>
      <c r="C122" s="116"/>
      <c r="D122" s="116"/>
      <c r="E122" s="116"/>
      <c r="F122" s="116"/>
      <c r="G122" s="116"/>
      <c r="H122" s="116"/>
      <c r="I122" s="116"/>
      <c r="J122" s="149"/>
    </row>
    <row r="123" spans="1:10">
      <c r="A123" s="147"/>
      <c r="B123" s="148"/>
      <c r="C123" s="116"/>
      <c r="D123" s="116"/>
      <c r="E123" s="116"/>
      <c r="F123" s="116"/>
      <c r="G123" s="116"/>
      <c r="H123" s="116"/>
      <c r="I123" s="116"/>
      <c r="J123" s="149"/>
    </row>
    <row r="124" spans="1:10">
      <c r="A124" s="147"/>
      <c r="B124" s="148"/>
      <c r="C124" s="116"/>
      <c r="D124" s="116"/>
      <c r="E124" s="116"/>
      <c r="F124" s="116"/>
      <c r="G124" s="116"/>
      <c r="H124" s="116"/>
      <c r="I124" s="116"/>
      <c r="J124" s="149"/>
    </row>
    <row r="125" spans="1:10">
      <c r="A125" s="147"/>
      <c r="B125" s="148"/>
      <c r="C125" s="116"/>
      <c r="D125" s="116"/>
      <c r="E125" s="116"/>
      <c r="F125" s="116"/>
      <c r="G125" s="116"/>
      <c r="H125" s="116"/>
      <c r="I125" s="116"/>
      <c r="J125" s="149"/>
    </row>
    <row r="126" spans="1:10">
      <c r="A126" s="147"/>
      <c r="B126" s="148"/>
      <c r="C126" s="116"/>
      <c r="D126" s="116"/>
      <c r="E126" s="116"/>
      <c r="F126" s="116"/>
      <c r="G126" s="116"/>
      <c r="H126" s="116"/>
      <c r="I126" s="116"/>
      <c r="J126" s="149"/>
    </row>
    <row r="127" spans="1:10">
      <c r="A127" s="147"/>
      <c r="B127" s="148"/>
      <c r="C127" s="116"/>
      <c r="D127" s="116"/>
      <c r="E127" s="116"/>
      <c r="F127" s="116"/>
      <c r="G127" s="116"/>
      <c r="H127" s="116"/>
      <c r="I127" s="116"/>
      <c r="J127" s="149"/>
    </row>
    <row r="128" spans="1:10">
      <c r="A128" s="147"/>
      <c r="B128" s="148"/>
      <c r="C128" s="116"/>
      <c r="D128" s="116"/>
      <c r="E128" s="116"/>
      <c r="F128" s="116"/>
      <c r="G128" s="116"/>
      <c r="H128" s="116"/>
      <c r="I128" s="116"/>
      <c r="J128" s="149"/>
    </row>
    <row r="129" spans="1:10">
      <c r="A129" s="147"/>
      <c r="B129" s="148"/>
      <c r="C129" s="116"/>
      <c r="D129" s="116"/>
      <c r="E129" s="116"/>
      <c r="F129" s="116"/>
      <c r="G129" s="116"/>
      <c r="H129" s="116"/>
      <c r="I129" s="116"/>
      <c r="J129" s="149"/>
    </row>
    <row r="130" spans="1:10">
      <c r="A130" s="147"/>
      <c r="B130" s="148"/>
      <c r="C130" s="116"/>
      <c r="D130" s="116"/>
      <c r="E130" s="116"/>
      <c r="F130" s="116"/>
      <c r="G130" s="116"/>
      <c r="H130" s="116"/>
      <c r="I130" s="116"/>
      <c r="J130" s="149"/>
    </row>
    <row r="131" spans="1:10">
      <c r="A131" s="147"/>
      <c r="B131" s="148"/>
      <c r="C131" s="116"/>
      <c r="D131" s="116"/>
      <c r="E131" s="116"/>
      <c r="F131" s="116"/>
      <c r="G131" s="116"/>
      <c r="H131" s="116"/>
      <c r="I131" s="116"/>
      <c r="J131" s="149"/>
    </row>
    <row r="132" spans="1:10">
      <c r="A132" s="147"/>
      <c r="B132" s="148"/>
      <c r="C132" s="116"/>
      <c r="D132" s="116"/>
      <c r="E132" s="116"/>
      <c r="F132" s="116"/>
      <c r="G132" s="116"/>
      <c r="H132" s="116"/>
      <c r="I132" s="116"/>
      <c r="J132" s="149"/>
    </row>
    <row r="133" spans="1:10">
      <c r="A133" s="147"/>
      <c r="B133" s="148"/>
      <c r="C133" s="116"/>
      <c r="D133" s="116"/>
      <c r="E133" s="116"/>
      <c r="F133" s="116"/>
      <c r="G133" s="116"/>
      <c r="H133" s="116"/>
      <c r="I133" s="116"/>
      <c r="J133" s="149"/>
    </row>
    <row r="134" spans="1:10">
      <c r="A134" s="147"/>
      <c r="B134" s="148"/>
      <c r="C134" s="116"/>
      <c r="D134" s="116"/>
      <c r="E134" s="116"/>
      <c r="F134" s="116"/>
      <c r="G134" s="116"/>
      <c r="H134" s="116"/>
      <c r="I134" s="116"/>
      <c r="J134" s="149"/>
    </row>
    <row r="135" spans="1:10" ht="15.75" thickBot="1">
      <c r="A135" s="177"/>
      <c r="B135" s="178"/>
      <c r="C135" s="179"/>
      <c r="D135" s="179"/>
      <c r="E135" s="179"/>
      <c r="F135" s="179"/>
      <c r="G135" s="179"/>
      <c r="H135" s="179"/>
      <c r="I135" s="179"/>
      <c r="J135" s="180"/>
    </row>
  </sheetData>
  <sheetProtection selectLockedCells="1"/>
  <mergeCells count="49">
    <mergeCell ref="D47:G47"/>
    <mergeCell ref="D49:F54"/>
    <mergeCell ref="D58:D62"/>
    <mergeCell ref="B13:D13"/>
    <mergeCell ref="E13:E16"/>
    <mergeCell ref="F13:H13"/>
    <mergeCell ref="B15:B16"/>
    <mergeCell ref="C15:D15"/>
    <mergeCell ref="C16:D16"/>
    <mergeCell ref="B17:H17"/>
    <mergeCell ref="B19:D19"/>
    <mergeCell ref="E19:E22"/>
    <mergeCell ref="F19:H19"/>
    <mergeCell ref="B20:B22"/>
    <mergeCell ref="C20:D20"/>
    <mergeCell ref="C21:D21"/>
    <mergeCell ref="B7:H7"/>
    <mergeCell ref="B9:H9"/>
    <mergeCell ref="B10:H10"/>
    <mergeCell ref="B11:D11"/>
    <mergeCell ref="C14:D14"/>
    <mergeCell ref="C22:D22"/>
    <mergeCell ref="C28:D28"/>
    <mergeCell ref="C29:D29"/>
    <mergeCell ref="B30:H30"/>
    <mergeCell ref="B23:H23"/>
    <mergeCell ref="B25:D25"/>
    <mergeCell ref="E25:E29"/>
    <mergeCell ref="F25:H25"/>
    <mergeCell ref="B26:B29"/>
    <mergeCell ref="C26:D26"/>
    <mergeCell ref="C27:D27"/>
    <mergeCell ref="B32:D32"/>
    <mergeCell ref="E32:E34"/>
    <mergeCell ref="F32:H32"/>
    <mergeCell ref="B33:B34"/>
    <mergeCell ref="C33:D33"/>
    <mergeCell ref="C34:D34"/>
    <mergeCell ref="C40:D40"/>
    <mergeCell ref="B41:H41"/>
    <mergeCell ref="C42:D42"/>
    <mergeCell ref="B43:H43"/>
    <mergeCell ref="B35:H35"/>
    <mergeCell ref="B37:D37"/>
    <mergeCell ref="E37:E40"/>
    <mergeCell ref="F37:H37"/>
    <mergeCell ref="B38:B40"/>
    <mergeCell ref="C38:D38"/>
    <mergeCell ref="C39:D39"/>
  </mergeCells>
  <pageMargins left="0.7" right="0.7" top="0.75" bottom="0.75" header="0.3" footer="0.3"/>
  <pageSetup paperSize="8" scale="85" fitToHeight="0" orientation="portrait" r:id="rId1"/>
  <headerFooter>
    <oddHeader>&amp;CSample Excel File Saved As PDF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Pict="0" macro="[0]!Save_As_PDF">
                <anchor moveWithCells="1" sizeWithCells="1">
                  <from>
                    <xdr:col>11</xdr:col>
                    <xdr:colOff>266700</xdr:colOff>
                    <xdr:row>10</xdr:row>
                    <xdr:rowOff>266700</xdr:rowOff>
                  </from>
                  <to>
                    <xdr:col>13</xdr:col>
                    <xdr:colOff>381000</xdr:colOff>
                    <xdr:row>14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P154"/>
  <sheetViews>
    <sheetView topLeftCell="A25" workbookViewId="0">
      <selection activeCell="D113" sqref="D113:D117"/>
    </sheetView>
  </sheetViews>
  <sheetFormatPr defaultColWidth="9.140625" defaultRowHeight="15"/>
  <cols>
    <col min="1" max="1" width="4.85546875" style="141" customWidth="1"/>
    <col min="2" max="2" width="4.7109375" style="142" customWidth="1"/>
    <col min="3" max="3" width="9.5703125" style="141" customWidth="1"/>
    <col min="4" max="4" width="101.28515625" style="141" customWidth="1"/>
    <col min="5" max="5" width="20.7109375" style="141" customWidth="1"/>
    <col min="6" max="6" width="17.7109375" style="141" customWidth="1"/>
    <col min="7" max="7" width="14.140625" style="141" customWidth="1"/>
    <col min="8" max="8" width="18.28515625" style="141" customWidth="1"/>
    <col min="9" max="9" width="19.7109375" style="141" customWidth="1"/>
    <col min="10" max="10" width="6.42578125" style="141" customWidth="1"/>
    <col min="11" max="16384" width="9.140625" style="141"/>
  </cols>
  <sheetData>
    <row r="1" spans="1:10">
      <c r="A1" s="143"/>
      <c r="B1" s="144"/>
      <c r="C1" s="145"/>
      <c r="D1" s="145"/>
      <c r="E1" s="145"/>
      <c r="F1" s="145"/>
      <c r="G1" s="145"/>
      <c r="H1" s="145"/>
      <c r="I1" s="145"/>
      <c r="J1" s="146"/>
    </row>
    <row r="2" spans="1:10">
      <c r="A2" s="147"/>
      <c r="B2" s="148"/>
      <c r="C2" s="116"/>
      <c r="D2" s="116"/>
      <c r="E2" s="116"/>
      <c r="F2" s="116"/>
      <c r="G2" s="116"/>
      <c r="H2" s="116"/>
      <c r="I2" s="116"/>
      <c r="J2" s="149"/>
    </row>
    <row r="3" spans="1:10">
      <c r="A3" s="147"/>
      <c r="B3" s="148"/>
      <c r="C3" s="116"/>
      <c r="D3" s="116"/>
      <c r="E3" s="116"/>
      <c r="F3" s="116"/>
      <c r="G3" s="116"/>
      <c r="H3" s="116"/>
      <c r="I3" s="116"/>
      <c r="J3" s="149"/>
    </row>
    <row r="4" spans="1:10">
      <c r="A4" s="147"/>
      <c r="B4" s="148"/>
      <c r="C4" s="116"/>
      <c r="D4" s="116"/>
      <c r="E4" s="116"/>
      <c r="F4" s="116"/>
      <c r="G4" s="116"/>
      <c r="H4" s="116"/>
      <c r="I4" s="116"/>
      <c r="J4" s="149"/>
    </row>
    <row r="5" spans="1:10">
      <c r="A5" s="147"/>
      <c r="B5" s="148"/>
      <c r="C5" s="116"/>
      <c r="D5" s="116"/>
      <c r="E5" s="116"/>
      <c r="F5" s="116"/>
      <c r="G5" s="116"/>
      <c r="H5" s="116"/>
      <c r="I5" s="116"/>
      <c r="J5" s="149"/>
    </row>
    <row r="6" spans="1:10">
      <c r="A6" s="147"/>
      <c r="B6" s="148"/>
      <c r="C6" s="116"/>
      <c r="D6" s="116"/>
      <c r="E6" s="116"/>
      <c r="F6" s="116"/>
      <c r="G6" s="116"/>
      <c r="H6" s="116"/>
      <c r="I6" s="116"/>
      <c r="J6" s="149"/>
    </row>
    <row r="7" spans="1:10">
      <c r="A7" s="193"/>
      <c r="B7" s="301"/>
      <c r="C7" s="301"/>
      <c r="D7" s="301"/>
      <c r="E7" s="301"/>
      <c r="F7" s="301"/>
      <c r="G7" s="301"/>
      <c r="H7" s="301"/>
      <c r="I7" s="301"/>
      <c r="J7" s="376"/>
    </row>
    <row r="8" spans="1:10" ht="23.25">
      <c r="A8" s="193"/>
      <c r="B8" s="150" t="s">
        <v>2</v>
      </c>
      <c r="C8" s="148"/>
      <c r="D8" s="148"/>
      <c r="E8" s="148"/>
      <c r="F8" s="148"/>
      <c r="G8" s="148"/>
      <c r="H8" s="148"/>
      <c r="I8" s="148"/>
      <c r="J8" s="376"/>
    </row>
    <row r="9" spans="1:10" ht="26.25">
      <c r="A9" s="193"/>
      <c r="B9" s="353" t="s">
        <v>101</v>
      </c>
      <c r="C9" s="353"/>
      <c r="D9" s="353"/>
      <c r="E9" s="353"/>
      <c r="F9" s="353"/>
      <c r="G9" s="353"/>
      <c r="H9" s="353"/>
      <c r="I9" s="353"/>
      <c r="J9" s="376"/>
    </row>
    <row r="10" spans="1:10" ht="15.75" thickBot="1">
      <c r="A10" s="193"/>
      <c r="B10" s="354"/>
      <c r="C10" s="354"/>
      <c r="D10" s="354"/>
      <c r="E10" s="354"/>
      <c r="F10" s="354"/>
      <c r="G10" s="354"/>
      <c r="H10" s="354"/>
      <c r="I10" s="354"/>
      <c r="J10" s="376"/>
    </row>
    <row r="11" spans="1:10" ht="31.5">
      <c r="A11" s="193"/>
      <c r="B11" s="355"/>
      <c r="C11" s="355"/>
      <c r="D11" s="355"/>
      <c r="E11" s="2" t="s">
        <v>98</v>
      </c>
      <c r="F11" s="1" t="s">
        <v>122</v>
      </c>
      <c r="G11" s="2" t="s">
        <v>121</v>
      </c>
      <c r="H11" s="2" t="s">
        <v>91</v>
      </c>
      <c r="I11" s="71"/>
      <c r="J11" s="376"/>
    </row>
    <row r="12" spans="1:10" ht="23.25">
      <c r="A12" s="366"/>
      <c r="B12" s="74">
        <v>1</v>
      </c>
      <c r="C12" s="75" t="s">
        <v>33</v>
      </c>
      <c r="D12" s="76"/>
      <c r="E12" s="49">
        <f>SUM(F14,F16,F18)</f>
        <v>0</v>
      </c>
      <c r="F12" s="77"/>
      <c r="G12" s="50"/>
      <c r="H12" s="56" t="e">
        <f>I12/E12</f>
        <v>#DIV/0!</v>
      </c>
      <c r="I12" s="72">
        <f>SUM(H14,H16,H18)</f>
        <v>0</v>
      </c>
      <c r="J12" s="376"/>
    </row>
    <row r="13" spans="1:10">
      <c r="A13" s="366"/>
      <c r="B13" s="373"/>
      <c r="C13" s="374"/>
      <c r="D13" s="375"/>
      <c r="E13" s="346"/>
      <c r="F13" s="360"/>
      <c r="G13" s="360"/>
      <c r="H13" s="360"/>
      <c r="I13" s="367" t="e">
        <f>SUM(H15/F15)</f>
        <v>#DIV/0!</v>
      </c>
      <c r="J13" s="376"/>
    </row>
    <row r="14" spans="1:10" ht="21">
      <c r="A14" s="366"/>
      <c r="B14" s="140"/>
      <c r="C14" s="352" t="s">
        <v>56</v>
      </c>
      <c r="D14" s="352"/>
      <c r="E14" s="344"/>
      <c r="F14" s="78">
        <f>F15</f>
        <v>0</v>
      </c>
      <c r="G14" s="79">
        <f>AVERAGE(G15)</f>
        <v>0</v>
      </c>
      <c r="H14" s="80">
        <f>H15</f>
        <v>0</v>
      </c>
      <c r="I14" s="368"/>
      <c r="J14" s="376"/>
    </row>
    <row r="15" spans="1:10" ht="22.5" customHeight="1">
      <c r="A15" s="366"/>
      <c r="B15" s="350"/>
      <c r="C15" s="7"/>
      <c r="D15" s="103" t="s">
        <v>57</v>
      </c>
      <c r="E15" s="344"/>
      <c r="F15" s="81">
        <f>'Алхам 2. Хэмжих хүснэгт'!D$12*'Алхам 2. Хэмжих хүснэгт'!E13</f>
        <v>0</v>
      </c>
      <c r="G15" s="52">
        <f>'Алхам 3. Үнэлгээний хүснэгт'!I15</f>
        <v>0</v>
      </c>
      <c r="H15" s="55">
        <f>F15*G15</f>
        <v>0</v>
      </c>
      <c r="I15" s="368"/>
      <c r="J15" s="376"/>
    </row>
    <row r="16" spans="1:10" ht="21">
      <c r="A16" s="366"/>
      <c r="B16" s="350"/>
      <c r="C16" s="352" t="s">
        <v>103</v>
      </c>
      <c r="D16" s="352"/>
      <c r="E16" s="344"/>
      <c r="F16" s="82">
        <f>F17</f>
        <v>0</v>
      </c>
      <c r="G16" s="58">
        <f>AVERAGE(G17)</f>
        <v>0</v>
      </c>
      <c r="H16" s="59">
        <f>H17</f>
        <v>0</v>
      </c>
      <c r="I16" s="368"/>
      <c r="J16" s="376"/>
    </row>
    <row r="17" spans="1:10" ht="24.75" customHeight="1">
      <c r="A17" s="366"/>
      <c r="B17" s="350"/>
      <c r="C17" s="7"/>
      <c r="D17" s="103" t="s">
        <v>104</v>
      </c>
      <c r="E17" s="344"/>
      <c r="F17" s="81">
        <f>'Алхам 2. Хэмжих хүснэгт'!D$12*'Алхам 2. Хэмжих хүснэгт'!E14</f>
        <v>0</v>
      </c>
      <c r="G17" s="52">
        <f>'Алхам 3. Үнэлгээний хүснэгт'!I18</f>
        <v>0</v>
      </c>
      <c r="H17" s="52">
        <f>G17*F17</f>
        <v>0</v>
      </c>
      <c r="I17" s="368"/>
      <c r="J17" s="376"/>
    </row>
    <row r="18" spans="1:10" ht="21">
      <c r="A18" s="366"/>
      <c r="B18" s="350"/>
      <c r="C18" s="352" t="s">
        <v>60</v>
      </c>
      <c r="D18" s="352"/>
      <c r="E18" s="344"/>
      <c r="F18" s="82">
        <f>F19</f>
        <v>0</v>
      </c>
      <c r="G18" s="58">
        <f>AVERAGE(G19)</f>
        <v>0</v>
      </c>
      <c r="H18" s="60">
        <f>H19</f>
        <v>0</v>
      </c>
      <c r="I18" s="368"/>
      <c r="J18" s="376"/>
    </row>
    <row r="19" spans="1:10" ht="27" customHeight="1">
      <c r="A19" s="366"/>
      <c r="B19" s="351"/>
      <c r="C19" s="7"/>
      <c r="D19" s="104" t="s">
        <v>61</v>
      </c>
      <c r="E19" s="347"/>
      <c r="F19" s="81">
        <f>'Алхам 2. Хэмжих хүснэгт'!D$12*'Алхам 2. Хэмжих хүснэгт'!E15</f>
        <v>0</v>
      </c>
      <c r="G19" s="52">
        <f>'Алхам 3. Үнэлгээний хүснэгт'!I21</f>
        <v>0</v>
      </c>
      <c r="H19" s="52">
        <f>G19*F19</f>
        <v>0</v>
      </c>
      <c r="I19" s="369"/>
      <c r="J19" s="376"/>
    </row>
    <row r="20" spans="1:10">
      <c r="A20" s="366"/>
      <c r="B20" s="362"/>
      <c r="C20" s="362"/>
      <c r="D20" s="362"/>
      <c r="E20" s="362"/>
      <c r="F20" s="362"/>
      <c r="G20" s="362"/>
      <c r="H20" s="362"/>
      <c r="I20" s="362"/>
      <c r="J20" s="376"/>
    </row>
    <row r="21" spans="1:10" ht="23.25">
      <c r="A21" s="366"/>
      <c r="B21" s="83">
        <v>2</v>
      </c>
      <c r="C21" s="84" t="s">
        <v>37</v>
      </c>
      <c r="D21" s="85"/>
      <c r="E21" s="51">
        <f>SUM(F33,F29,F23)</f>
        <v>0</v>
      </c>
      <c r="F21" s="86"/>
      <c r="G21" s="50"/>
      <c r="H21" s="57" t="e">
        <f>I21/E21</f>
        <v>#DIV/0!</v>
      </c>
      <c r="I21" s="72">
        <f>SUM(H33,H29,H23)</f>
        <v>0</v>
      </c>
      <c r="J21" s="376"/>
    </row>
    <row r="22" spans="1:10" ht="15.75" customHeight="1">
      <c r="A22" s="366"/>
      <c r="B22" s="373"/>
      <c r="C22" s="374"/>
      <c r="D22" s="375"/>
      <c r="E22" s="379"/>
      <c r="F22" s="348"/>
      <c r="G22" s="348"/>
      <c r="H22" s="348"/>
      <c r="I22" s="381" t="e">
        <f>H23/F23</f>
        <v>#DIV/0!</v>
      </c>
      <c r="J22" s="376"/>
    </row>
    <row r="23" spans="1:10" ht="21">
      <c r="A23" s="366"/>
      <c r="B23" s="344"/>
      <c r="C23" s="352" t="s">
        <v>38</v>
      </c>
      <c r="D23" s="352"/>
      <c r="E23" s="379"/>
      <c r="F23" s="87">
        <f>'Алхам 2. Хэмжих хүснэгт'!D17*'Алхам 2. Хэмжих хүснэгт'!E18</f>
        <v>0</v>
      </c>
      <c r="G23" s="63">
        <f>AVERAGE(G24:G28)</f>
        <v>0</v>
      </c>
      <c r="H23" s="64">
        <f>SUM(H$24:H$28)</f>
        <v>0</v>
      </c>
      <c r="I23" s="381"/>
      <c r="J23" s="376"/>
    </row>
    <row r="24" spans="1:10" ht="44.25" customHeight="1">
      <c r="A24" s="366"/>
      <c r="B24" s="344"/>
      <c r="C24" s="370"/>
      <c r="D24" s="104" t="s">
        <v>65</v>
      </c>
      <c r="E24" s="379"/>
      <c r="F24" s="88">
        <f>F$23/5</f>
        <v>0</v>
      </c>
      <c r="G24" s="65">
        <f>'Алхам 3. Үнэлгээний хүснэгт'!I26</f>
        <v>0</v>
      </c>
      <c r="H24" s="66">
        <f>G24*F24</f>
        <v>0</v>
      </c>
      <c r="I24" s="381"/>
      <c r="J24" s="376"/>
    </row>
    <row r="25" spans="1:10" ht="34.15" customHeight="1">
      <c r="A25" s="366"/>
      <c r="B25" s="344"/>
      <c r="C25" s="370"/>
      <c r="D25" s="104" t="s">
        <v>105</v>
      </c>
      <c r="E25" s="379"/>
      <c r="F25" s="89">
        <f>F$23/5</f>
        <v>0</v>
      </c>
      <c r="G25" s="53">
        <f>'Алхам 3. Үнэлгээний хүснэгт'!I27</f>
        <v>0</v>
      </c>
      <c r="H25" s="67">
        <f>G25*F25</f>
        <v>0</v>
      </c>
      <c r="I25" s="381"/>
      <c r="J25" s="376"/>
    </row>
    <row r="26" spans="1:10" ht="54" customHeight="1">
      <c r="A26" s="366"/>
      <c r="B26" s="344"/>
      <c r="C26" s="370"/>
      <c r="D26" s="104" t="s">
        <v>63</v>
      </c>
      <c r="E26" s="379"/>
      <c r="F26" s="89">
        <f>F$23/5</f>
        <v>0</v>
      </c>
      <c r="G26" s="53">
        <f>'Алхам 3. Үнэлгээний хүснэгт'!I28</f>
        <v>0</v>
      </c>
      <c r="H26" s="67">
        <f>G26*F26</f>
        <v>0</v>
      </c>
      <c r="I26" s="381"/>
      <c r="J26" s="376"/>
    </row>
    <row r="27" spans="1:10" ht="43.5" customHeight="1">
      <c r="A27" s="366"/>
      <c r="B27" s="344"/>
      <c r="C27" s="370"/>
      <c r="D27" s="104" t="s">
        <v>62</v>
      </c>
      <c r="E27" s="379"/>
      <c r="F27" s="89">
        <f>F$23/5</f>
        <v>0</v>
      </c>
      <c r="G27" s="53">
        <f>'Алхам 3. Үнэлгээний хүснэгт'!I29</f>
        <v>0</v>
      </c>
      <c r="H27" s="67">
        <f>G27*F27</f>
        <v>0</v>
      </c>
      <c r="I27" s="381"/>
      <c r="J27" s="376"/>
    </row>
    <row r="28" spans="1:10" ht="27" customHeight="1">
      <c r="A28" s="366"/>
      <c r="B28" s="344"/>
      <c r="C28" s="370"/>
      <c r="D28" s="104" t="s">
        <v>66</v>
      </c>
      <c r="E28" s="379"/>
      <c r="F28" s="90">
        <f>F$23/5</f>
        <v>0</v>
      </c>
      <c r="G28" s="54">
        <f>'Алхам 3. Үнэлгээний хүснэгт'!I30</f>
        <v>0</v>
      </c>
      <c r="H28" s="68">
        <f>G28*F28</f>
        <v>0</v>
      </c>
      <c r="I28" s="381"/>
      <c r="J28" s="376"/>
    </row>
    <row r="29" spans="1:10" ht="21">
      <c r="A29" s="366"/>
      <c r="B29" s="344"/>
      <c r="C29" s="352" t="s">
        <v>39</v>
      </c>
      <c r="D29" s="352"/>
      <c r="E29" s="379"/>
      <c r="F29" s="91">
        <f>'Алхам 2. Хэмжих хүснэгт'!D17*'Алхам 2. Хэмжих хүснэгт'!E19</f>
        <v>0</v>
      </c>
      <c r="G29" s="69">
        <f>AVERAGE(G30:G32)</f>
        <v>0</v>
      </c>
      <c r="H29" s="70">
        <f>SUM($H$30:$H$32)</f>
        <v>0</v>
      </c>
      <c r="I29" s="381"/>
      <c r="J29" s="376"/>
    </row>
    <row r="30" spans="1:10" ht="44.25" customHeight="1">
      <c r="A30" s="366"/>
      <c r="B30" s="344"/>
      <c r="C30" s="370"/>
      <c r="D30" s="104" t="s">
        <v>106</v>
      </c>
      <c r="E30" s="379"/>
      <c r="F30" s="88">
        <f>F$29/3</f>
        <v>0</v>
      </c>
      <c r="G30" s="65">
        <f>'Алхам 3. Үнэлгээний хүснэгт'!I33</f>
        <v>0</v>
      </c>
      <c r="H30" s="66">
        <f>G30*F30</f>
        <v>0</v>
      </c>
      <c r="I30" s="381"/>
      <c r="J30" s="376"/>
    </row>
    <row r="31" spans="1:10" ht="33.75" customHeight="1">
      <c r="A31" s="366"/>
      <c r="B31" s="344"/>
      <c r="C31" s="370"/>
      <c r="D31" s="104" t="s">
        <v>67</v>
      </c>
      <c r="E31" s="379"/>
      <c r="F31" s="89">
        <f>F$29/3</f>
        <v>0</v>
      </c>
      <c r="G31" s="53">
        <f>'Алхам 3. Үнэлгээний хүснэгт'!I34</f>
        <v>0</v>
      </c>
      <c r="H31" s="67">
        <f>G31*F31</f>
        <v>0</v>
      </c>
      <c r="I31" s="381"/>
      <c r="J31" s="376"/>
    </row>
    <row r="32" spans="1:10" ht="37.5">
      <c r="A32" s="366"/>
      <c r="B32" s="344"/>
      <c r="C32" s="370"/>
      <c r="D32" s="104" t="s">
        <v>68</v>
      </c>
      <c r="E32" s="379"/>
      <c r="F32" s="90">
        <f>F$29/3</f>
        <v>0</v>
      </c>
      <c r="G32" s="54">
        <f>'Алхам 3. Үнэлгээний хүснэгт'!I35</f>
        <v>0</v>
      </c>
      <c r="H32" s="68">
        <f>G32*F32</f>
        <v>0</v>
      </c>
      <c r="I32" s="381"/>
      <c r="J32" s="376"/>
    </row>
    <row r="33" spans="1:10" ht="21">
      <c r="A33" s="366"/>
      <c r="B33" s="344"/>
      <c r="C33" s="352" t="s">
        <v>40</v>
      </c>
      <c r="D33" s="352"/>
      <c r="E33" s="379"/>
      <c r="F33" s="91">
        <f>'Алхам 2. Хэмжих хүснэгт'!D17*'Алхам 2. Хэмжих хүснэгт'!E20</f>
        <v>0</v>
      </c>
      <c r="G33" s="69">
        <f>AVERAGE(G34:G37)</f>
        <v>0</v>
      </c>
      <c r="H33" s="70">
        <f>SUM($H$35:$H$37)</f>
        <v>0</v>
      </c>
      <c r="I33" s="381"/>
      <c r="J33" s="376"/>
    </row>
    <row r="34" spans="1:10" ht="33.6" customHeight="1">
      <c r="A34" s="366"/>
      <c r="B34" s="344"/>
      <c r="C34" s="370"/>
      <c r="D34" s="103" t="s">
        <v>69</v>
      </c>
      <c r="E34" s="379"/>
      <c r="F34" s="88">
        <f>F$33/4</f>
        <v>0</v>
      </c>
      <c r="G34" s="65">
        <f>'Алхам 3. Үнэлгээний хүснэгт'!I38</f>
        <v>0</v>
      </c>
      <c r="H34" s="66">
        <f>G34*F34</f>
        <v>0</v>
      </c>
      <c r="I34" s="381"/>
      <c r="J34" s="376"/>
    </row>
    <row r="35" spans="1:10" ht="25.5" customHeight="1">
      <c r="A35" s="366"/>
      <c r="B35" s="344"/>
      <c r="C35" s="370"/>
      <c r="D35" s="104" t="s">
        <v>70</v>
      </c>
      <c r="E35" s="379"/>
      <c r="F35" s="89">
        <f>F$33/4</f>
        <v>0</v>
      </c>
      <c r="G35" s="53">
        <f>'Алхам 3. Үнэлгээний хүснэгт'!I39</f>
        <v>0</v>
      </c>
      <c r="H35" s="67">
        <f>G35*F35</f>
        <v>0</v>
      </c>
      <c r="I35" s="381"/>
      <c r="J35" s="376"/>
    </row>
    <row r="36" spans="1:10" ht="45.75" customHeight="1">
      <c r="A36" s="366"/>
      <c r="B36" s="344"/>
      <c r="C36" s="370"/>
      <c r="D36" s="104" t="s">
        <v>107</v>
      </c>
      <c r="E36" s="379"/>
      <c r="F36" s="89">
        <f>F$33/4</f>
        <v>0</v>
      </c>
      <c r="G36" s="53">
        <f>'Алхам 3. Үнэлгээний хүснэгт'!I40</f>
        <v>0</v>
      </c>
      <c r="H36" s="67">
        <f>G36*F36</f>
        <v>0</v>
      </c>
      <c r="I36" s="381"/>
      <c r="J36" s="376"/>
    </row>
    <row r="37" spans="1:10" ht="47.25" customHeight="1">
      <c r="A37" s="366"/>
      <c r="B37" s="347"/>
      <c r="C37" s="370"/>
      <c r="D37" s="104" t="s">
        <v>109</v>
      </c>
      <c r="E37" s="380"/>
      <c r="F37" s="90">
        <f>F$33/4</f>
        <v>0</v>
      </c>
      <c r="G37" s="54">
        <f>'Алхам 3. Үнэлгээний хүснэгт'!I42</f>
        <v>0</v>
      </c>
      <c r="H37" s="68">
        <f>G37*F37</f>
        <v>0</v>
      </c>
      <c r="I37" s="382"/>
      <c r="J37" s="376"/>
    </row>
    <row r="38" spans="1:10" ht="16.5" customHeight="1">
      <c r="A38" s="366"/>
      <c r="B38" s="343"/>
      <c r="C38" s="343"/>
      <c r="D38" s="343"/>
      <c r="E38" s="343"/>
      <c r="F38" s="343"/>
      <c r="G38" s="343"/>
      <c r="H38" s="343"/>
      <c r="I38" s="343"/>
      <c r="J38" s="376"/>
    </row>
    <row r="39" spans="1:10" ht="23.25">
      <c r="A39" s="366"/>
      <c r="B39" s="92">
        <v>3</v>
      </c>
      <c r="C39" s="93" t="s">
        <v>72</v>
      </c>
      <c r="D39" s="94"/>
      <c r="E39" s="49">
        <f>SUM(F50,F47,F44,F41)</f>
        <v>0</v>
      </c>
      <c r="F39" s="86">
        <v>0</v>
      </c>
      <c r="G39" s="50"/>
      <c r="H39" s="57" t="e">
        <f>I39/E39</f>
        <v>#DIV/0!</v>
      </c>
      <c r="I39" s="72">
        <f>SUM(H50,H47,H44,H41)</f>
        <v>0</v>
      </c>
      <c r="J39" s="376"/>
    </row>
    <row r="40" spans="1:10">
      <c r="A40" s="366"/>
      <c r="B40" s="373"/>
      <c r="C40" s="374"/>
      <c r="D40" s="375"/>
      <c r="E40" s="343"/>
      <c r="F40" s="348"/>
      <c r="G40" s="348"/>
      <c r="H40" s="348"/>
      <c r="I40" s="368" t="e">
        <f>H41/F41</f>
        <v>#DIV/0!</v>
      </c>
      <c r="J40" s="376"/>
    </row>
    <row r="41" spans="1:10" ht="21">
      <c r="A41" s="366"/>
      <c r="B41" s="344"/>
      <c r="C41" s="307" t="s">
        <v>42</v>
      </c>
      <c r="D41" s="339"/>
      <c r="E41" s="343"/>
      <c r="F41" s="87">
        <f>'Алхам 2. Хэмжих хүснэгт'!D22*'Алхам 2. Хэмжих хүснэгт'!E23</f>
        <v>0</v>
      </c>
      <c r="G41" s="63">
        <f>AVERAGE(G42:G43)</f>
        <v>0</v>
      </c>
      <c r="H41" s="64">
        <f>SUM($H$42:$H$43)</f>
        <v>0</v>
      </c>
      <c r="I41" s="368"/>
      <c r="J41" s="376"/>
    </row>
    <row r="42" spans="1:10" ht="24.75" customHeight="1">
      <c r="A42" s="366"/>
      <c r="B42" s="344"/>
      <c r="C42" s="370"/>
      <c r="D42" s="104" t="s">
        <v>110</v>
      </c>
      <c r="E42" s="343"/>
      <c r="F42" s="88">
        <f>F$41/2</f>
        <v>0</v>
      </c>
      <c r="G42" s="65">
        <f>'Алхам 3. Үнэлгээний хүснэгт'!I46</f>
        <v>0</v>
      </c>
      <c r="H42" s="66">
        <f>G42*F42</f>
        <v>0</v>
      </c>
      <c r="I42" s="368"/>
      <c r="J42" s="376"/>
    </row>
    <row r="43" spans="1:10" ht="33.75" customHeight="1">
      <c r="A43" s="366"/>
      <c r="B43" s="344"/>
      <c r="C43" s="370"/>
      <c r="D43" s="104" t="s">
        <v>111</v>
      </c>
      <c r="E43" s="343"/>
      <c r="F43" s="90">
        <f>F$41/2</f>
        <v>0</v>
      </c>
      <c r="G43" s="54">
        <f>'Алхам 3. Үнэлгээний хүснэгт'!I47</f>
        <v>0</v>
      </c>
      <c r="H43" s="68">
        <f>G43*F43</f>
        <v>0</v>
      </c>
      <c r="I43" s="368"/>
      <c r="J43" s="376"/>
    </row>
    <row r="44" spans="1:10" ht="21">
      <c r="A44" s="366"/>
      <c r="B44" s="344"/>
      <c r="C44" s="307" t="s">
        <v>43</v>
      </c>
      <c r="D44" s="339"/>
      <c r="E44" s="343"/>
      <c r="F44" s="91">
        <f>'Алхам 2. Хэмжих хүснэгт'!D22*'Алхам 2. Хэмжих хүснэгт'!E24</f>
        <v>0</v>
      </c>
      <c r="G44" s="69">
        <f>AVERAGE(G45:G46)</f>
        <v>0</v>
      </c>
      <c r="H44" s="70">
        <f>SUM($H$45:$H$46)</f>
        <v>0</v>
      </c>
      <c r="I44" s="368"/>
      <c r="J44" s="376"/>
    </row>
    <row r="45" spans="1:10" ht="39.75" customHeight="1">
      <c r="A45" s="366"/>
      <c r="B45" s="344"/>
      <c r="C45" s="370"/>
      <c r="D45" s="104" t="s">
        <v>75</v>
      </c>
      <c r="E45" s="343"/>
      <c r="F45" s="88">
        <f>F$44/2</f>
        <v>0</v>
      </c>
      <c r="G45" s="65">
        <f>'Алхам 3. Үнэлгээний хүснэгт'!I50</f>
        <v>0</v>
      </c>
      <c r="H45" s="66">
        <f>G45*F45</f>
        <v>0</v>
      </c>
      <c r="I45" s="368"/>
      <c r="J45" s="376"/>
    </row>
    <row r="46" spans="1:10" ht="26.25" customHeight="1">
      <c r="A46" s="366"/>
      <c r="B46" s="344"/>
      <c r="C46" s="370"/>
      <c r="D46" s="104" t="s">
        <v>74</v>
      </c>
      <c r="E46" s="343"/>
      <c r="F46" s="90">
        <f>F$44/2</f>
        <v>0</v>
      </c>
      <c r="G46" s="54">
        <f>'Алхам 3. Үнэлгээний хүснэгт'!I51</f>
        <v>0</v>
      </c>
      <c r="H46" s="68">
        <f>G46*F46</f>
        <v>0</v>
      </c>
      <c r="I46" s="368"/>
      <c r="J46" s="376"/>
    </row>
    <row r="47" spans="1:10" ht="21">
      <c r="A47" s="366"/>
      <c r="B47" s="344"/>
      <c r="C47" s="307" t="s">
        <v>44</v>
      </c>
      <c r="D47" s="339"/>
      <c r="E47" s="343"/>
      <c r="F47" s="91">
        <f>'Алхам 2. Хэмжих хүснэгт'!D22*'Алхам 2. Хэмжих хүснэгт'!E25</f>
        <v>0</v>
      </c>
      <c r="G47" s="69">
        <f>AVERAGE(G48:G49)</f>
        <v>0</v>
      </c>
      <c r="H47" s="70">
        <f>SUM(H48:H49)</f>
        <v>0</v>
      </c>
      <c r="I47" s="368"/>
      <c r="J47" s="376"/>
    </row>
    <row r="48" spans="1:10" ht="24" customHeight="1">
      <c r="A48" s="366"/>
      <c r="B48" s="344"/>
      <c r="C48" s="370"/>
      <c r="D48" s="104" t="s">
        <v>77</v>
      </c>
      <c r="E48" s="343"/>
      <c r="F48" s="88">
        <f>F$47/2</f>
        <v>0</v>
      </c>
      <c r="G48" s="65">
        <f>'Алхам 3. Үнэлгээний хүснэгт'!I54</f>
        <v>0</v>
      </c>
      <c r="H48" s="66">
        <f>G48*F48</f>
        <v>0</v>
      </c>
      <c r="I48" s="368"/>
      <c r="J48" s="376"/>
    </row>
    <row r="49" spans="1:16" ht="41.25" customHeight="1">
      <c r="A49" s="366"/>
      <c r="B49" s="344"/>
      <c r="C49" s="370"/>
      <c r="D49" s="104" t="s">
        <v>112</v>
      </c>
      <c r="E49" s="343"/>
      <c r="F49" s="90">
        <f>F$47/2</f>
        <v>0</v>
      </c>
      <c r="G49" s="54">
        <f>'Алхам 3. Үнэлгээний хүснэгт'!I55</f>
        <v>0</v>
      </c>
      <c r="H49" s="68">
        <f>G49*F49</f>
        <v>0</v>
      </c>
      <c r="I49" s="368"/>
      <c r="J49" s="376"/>
    </row>
    <row r="50" spans="1:16" ht="21">
      <c r="A50" s="366"/>
      <c r="B50" s="344"/>
      <c r="C50" s="307" t="s">
        <v>45</v>
      </c>
      <c r="D50" s="339"/>
      <c r="E50" s="343"/>
      <c r="F50" s="91">
        <f>'Алхам 2. Хэмжих хүснэгт'!D22*'Алхам 2. Хэмжих хүснэгт'!E26</f>
        <v>0</v>
      </c>
      <c r="G50" s="69">
        <f>AVERAGE(G51:G52)</f>
        <v>0</v>
      </c>
      <c r="H50" s="70">
        <f>SUM(H51:H52)</f>
        <v>0</v>
      </c>
      <c r="I50" s="368"/>
      <c r="J50" s="376"/>
    </row>
    <row r="51" spans="1:16" ht="37.5">
      <c r="A51" s="366"/>
      <c r="B51" s="344"/>
      <c r="C51" s="370"/>
      <c r="D51" s="104" t="s">
        <v>78</v>
      </c>
      <c r="E51" s="343"/>
      <c r="F51" s="88">
        <f>F$50/2</f>
        <v>0</v>
      </c>
      <c r="G51" s="65">
        <f>'Алхам 3. Үнэлгээний хүснэгт'!I58</f>
        <v>0</v>
      </c>
      <c r="H51" s="66">
        <f>G51*F51</f>
        <v>0</v>
      </c>
      <c r="I51" s="368"/>
      <c r="J51" s="376"/>
    </row>
    <row r="52" spans="1:16" ht="26.25" customHeight="1" thickBot="1">
      <c r="A52" s="366"/>
      <c r="B52" s="347"/>
      <c r="C52" s="370"/>
      <c r="D52" s="104" t="s">
        <v>113</v>
      </c>
      <c r="E52" s="371"/>
      <c r="F52" s="90">
        <f>F$50/2</f>
        <v>0</v>
      </c>
      <c r="G52" s="54">
        <f>'Алхам 3. Үнэлгээний хүснэгт'!I59</f>
        <v>0</v>
      </c>
      <c r="H52" s="68">
        <f>G52*F52</f>
        <v>0</v>
      </c>
      <c r="I52" s="372"/>
      <c r="J52" s="376"/>
    </row>
    <row r="53" spans="1:16" ht="16.5" customHeight="1">
      <c r="A53" s="366"/>
      <c r="B53" s="343"/>
      <c r="C53" s="343"/>
      <c r="D53" s="343"/>
      <c r="E53" s="343"/>
      <c r="F53" s="343"/>
      <c r="G53" s="343"/>
      <c r="H53" s="343"/>
      <c r="I53" s="378"/>
      <c r="J53" s="376"/>
    </row>
    <row r="54" spans="1:16" ht="23.25">
      <c r="A54" s="366"/>
      <c r="B54" s="95">
        <v>4</v>
      </c>
      <c r="C54" s="96" t="s">
        <v>48</v>
      </c>
      <c r="D54" s="97"/>
      <c r="E54" s="49">
        <f>SUM(F56,F58)</f>
        <v>0</v>
      </c>
      <c r="F54" s="86"/>
      <c r="G54" s="50"/>
      <c r="H54" s="57" t="e">
        <f>I54/E54</f>
        <v>#DIV/0!</v>
      </c>
      <c r="I54" s="72">
        <f>SUM(H56,H58)</f>
        <v>0</v>
      </c>
      <c r="J54" s="376"/>
    </row>
    <row r="55" spans="1:16">
      <c r="A55" s="366"/>
      <c r="B55" s="373"/>
      <c r="C55" s="374"/>
      <c r="D55" s="375"/>
      <c r="E55" s="343"/>
      <c r="F55" s="348"/>
      <c r="G55" s="348"/>
      <c r="H55" s="348"/>
      <c r="I55" s="368" t="e">
        <f>H56/F56</f>
        <v>#DIV/0!</v>
      </c>
      <c r="J55" s="376"/>
    </row>
    <row r="56" spans="1:16" ht="21">
      <c r="A56" s="366"/>
      <c r="B56" s="344"/>
      <c r="C56" s="352" t="s">
        <v>79</v>
      </c>
      <c r="D56" s="352"/>
      <c r="E56" s="343"/>
      <c r="F56" s="98">
        <f>'Алхам 2. Хэмжих хүснэгт'!D28*'Алхам 2. Хэмжих хүснэгт'!E29</f>
        <v>0</v>
      </c>
      <c r="G56" s="61">
        <f>AVERAGE(G57)</f>
        <v>0</v>
      </c>
      <c r="H56" s="62">
        <f>H57</f>
        <v>0</v>
      </c>
      <c r="I56" s="368"/>
      <c r="J56" s="376"/>
    </row>
    <row r="57" spans="1:16" ht="42.75" customHeight="1">
      <c r="A57" s="366"/>
      <c r="B57" s="344"/>
      <c r="C57" s="99"/>
      <c r="D57" s="104" t="s">
        <v>116</v>
      </c>
      <c r="E57" s="343"/>
      <c r="F57" s="81">
        <f>F56</f>
        <v>0</v>
      </c>
      <c r="G57" s="52">
        <f>'Алхам 3. Үнэлгээний хүснэгт'!I64</f>
        <v>0</v>
      </c>
      <c r="H57" s="52">
        <f>G57*F57</f>
        <v>0</v>
      </c>
      <c r="I57" s="368"/>
      <c r="J57" s="376"/>
    </row>
    <row r="58" spans="1:16" ht="15.75" customHeight="1">
      <c r="A58" s="366"/>
      <c r="B58" s="344"/>
      <c r="C58" s="352" t="s">
        <v>47</v>
      </c>
      <c r="D58" s="352"/>
      <c r="E58" s="343"/>
      <c r="F58" s="98">
        <f>'Алхам 2. Хэмжих хүснэгт'!D28*'Алхам 2. Хэмжих хүснэгт'!E30</f>
        <v>0</v>
      </c>
      <c r="G58" s="61">
        <f>AVERAGE(G59)</f>
        <v>0</v>
      </c>
      <c r="H58" s="62">
        <f>H59</f>
        <v>0</v>
      </c>
      <c r="I58" s="368"/>
      <c r="J58" s="376"/>
      <c r="P58" s="209"/>
    </row>
    <row r="59" spans="1:16" ht="38.25" thickBot="1">
      <c r="A59" s="366"/>
      <c r="B59" s="347"/>
      <c r="C59" s="99"/>
      <c r="D59" s="103" t="s">
        <v>117</v>
      </c>
      <c r="E59" s="371"/>
      <c r="F59" s="81">
        <f>F58</f>
        <v>0</v>
      </c>
      <c r="G59" s="52">
        <f>'Алхам 3. Үнэлгээний хүснэгт'!I67</f>
        <v>0</v>
      </c>
      <c r="H59" s="52">
        <f>G59*F59</f>
        <v>0</v>
      </c>
      <c r="I59" s="372"/>
      <c r="J59" s="376"/>
    </row>
    <row r="60" spans="1:16">
      <c r="A60" s="366"/>
      <c r="B60" s="343"/>
      <c r="C60" s="343"/>
      <c r="D60" s="343"/>
      <c r="E60" s="343"/>
      <c r="F60" s="343"/>
      <c r="G60" s="343"/>
      <c r="H60" s="343"/>
      <c r="I60" s="378"/>
      <c r="J60" s="376"/>
    </row>
    <row r="61" spans="1:16" ht="23.25">
      <c r="A61" s="366"/>
      <c r="B61" s="100">
        <v>5</v>
      </c>
      <c r="C61" s="101" t="s">
        <v>49</v>
      </c>
      <c r="D61" s="102"/>
      <c r="E61" s="49">
        <f>SUM(F63,F66,F69)</f>
        <v>1</v>
      </c>
      <c r="F61" s="86"/>
      <c r="G61" s="50"/>
      <c r="H61" s="57">
        <f>I61/E61</f>
        <v>0</v>
      </c>
      <c r="I61" s="72">
        <f>SUM(H63,H66,H69)</f>
        <v>0</v>
      </c>
      <c r="J61" s="376"/>
    </row>
    <row r="62" spans="1:16">
      <c r="A62" s="366"/>
      <c r="B62" s="373"/>
      <c r="C62" s="374"/>
      <c r="D62" s="375"/>
      <c r="E62" s="343"/>
      <c r="F62" s="348"/>
      <c r="G62" s="348"/>
      <c r="H62" s="348"/>
      <c r="I62" s="368" t="e">
        <f>H63/F63</f>
        <v>#DIV/0!</v>
      </c>
      <c r="J62" s="376"/>
    </row>
    <row r="63" spans="1:16" ht="21">
      <c r="A63" s="366"/>
      <c r="B63" s="344"/>
      <c r="C63" s="307" t="s">
        <v>50</v>
      </c>
      <c r="D63" s="339"/>
      <c r="E63" s="343"/>
      <c r="F63" s="98">
        <f>'Алхам 2. Хэмжих хүснэгт'!D32*'Алхам 2. Хэмжих хүснэгт'!E33</f>
        <v>0</v>
      </c>
      <c r="G63" s="61">
        <f>AVERAGE(G64:G65)</f>
        <v>0</v>
      </c>
      <c r="H63" s="62">
        <f>SUM($H$64:$H$65)</f>
        <v>0</v>
      </c>
      <c r="I63" s="368"/>
      <c r="J63" s="376"/>
    </row>
    <row r="64" spans="1:16" ht="28.5" customHeight="1">
      <c r="A64" s="366"/>
      <c r="B64" s="344"/>
      <c r="C64" s="370"/>
      <c r="D64" s="104" t="s">
        <v>80</v>
      </c>
      <c r="E64" s="343"/>
      <c r="F64" s="88">
        <f>F$63/2</f>
        <v>0</v>
      </c>
      <c r="G64" s="65">
        <f>'Алхам 3. Үнэлгээний хүснэгт'!I72</f>
        <v>0</v>
      </c>
      <c r="H64" s="66">
        <f t="shared" ref="H64:H71" si="0">G64*F64</f>
        <v>0</v>
      </c>
      <c r="I64" s="368"/>
      <c r="J64" s="376"/>
    </row>
    <row r="65" spans="1:10" ht="42" customHeight="1">
      <c r="A65" s="366"/>
      <c r="B65" s="344"/>
      <c r="C65" s="370"/>
      <c r="D65" s="104" t="s">
        <v>118</v>
      </c>
      <c r="E65" s="343"/>
      <c r="F65" s="90">
        <f>F$63/2</f>
        <v>0</v>
      </c>
      <c r="G65" s="54">
        <f>'Алхам 3. Үнэлгээний хүснэгт'!I73</f>
        <v>0</v>
      </c>
      <c r="H65" s="68">
        <f>G65*F65</f>
        <v>0</v>
      </c>
      <c r="I65" s="368"/>
      <c r="J65" s="376"/>
    </row>
    <row r="66" spans="1:10" ht="21">
      <c r="A66" s="366"/>
      <c r="B66" s="344"/>
      <c r="C66" s="307" t="s">
        <v>51</v>
      </c>
      <c r="D66" s="339"/>
      <c r="E66" s="343"/>
      <c r="F66" s="98">
        <f>'Алхам 2. Хэмжих хүснэгт'!D32*'Алхам 2. Хэмжих хүснэгт'!E34</f>
        <v>0</v>
      </c>
      <c r="G66" s="61">
        <f>AVERAGE(G67:G68)</f>
        <v>0</v>
      </c>
      <c r="H66" s="62">
        <f>SUM($H$67:$H$68)</f>
        <v>0</v>
      </c>
      <c r="I66" s="368"/>
      <c r="J66" s="376"/>
    </row>
    <row r="67" spans="1:10" ht="39.75" customHeight="1">
      <c r="A67" s="366"/>
      <c r="B67" s="344"/>
      <c r="C67" s="370"/>
      <c r="D67" s="104" t="s">
        <v>119</v>
      </c>
      <c r="E67" s="343"/>
      <c r="F67" s="88">
        <f>F$66/2</f>
        <v>0</v>
      </c>
      <c r="G67" s="65">
        <f>'Алхам 3. Үнэлгээний хүснэгт'!I76</f>
        <v>0</v>
      </c>
      <c r="H67" s="66">
        <f t="shared" si="0"/>
        <v>0</v>
      </c>
      <c r="I67" s="368"/>
      <c r="J67" s="376"/>
    </row>
    <row r="68" spans="1:10" ht="32.450000000000003" customHeight="1">
      <c r="A68" s="366"/>
      <c r="B68" s="344"/>
      <c r="C68" s="370"/>
      <c r="D68" s="104" t="s">
        <v>120</v>
      </c>
      <c r="E68" s="343"/>
      <c r="F68" s="90">
        <f>F$66/2</f>
        <v>0</v>
      </c>
      <c r="G68" s="54">
        <f>'Алхам 3. Үнэлгээний хүснэгт'!I77</f>
        <v>0</v>
      </c>
      <c r="H68" s="68">
        <f t="shared" si="0"/>
        <v>0</v>
      </c>
      <c r="I68" s="368"/>
      <c r="J68" s="376"/>
    </row>
    <row r="69" spans="1:10" ht="21">
      <c r="A69" s="366"/>
      <c r="B69" s="344"/>
      <c r="C69" s="307" t="s">
        <v>52</v>
      </c>
      <c r="D69" s="339"/>
      <c r="E69" s="343"/>
      <c r="F69" s="98">
        <f>'Алхам 2. Хэмжих хүснэгт'!D32*'Алхам 2. Хэмжих хүснэгт'!E35</f>
        <v>1</v>
      </c>
      <c r="G69" s="61">
        <f>AVERAGE(G70:G71)</f>
        <v>0</v>
      </c>
      <c r="H69" s="62">
        <f>SUM(H70:H71)</f>
        <v>0</v>
      </c>
      <c r="I69" s="368"/>
      <c r="J69" s="376"/>
    </row>
    <row r="70" spans="1:10" ht="43.5" customHeight="1">
      <c r="A70" s="366"/>
      <c r="B70" s="344"/>
      <c r="C70" s="370"/>
      <c r="D70" s="104" t="s">
        <v>84</v>
      </c>
      <c r="E70" s="343"/>
      <c r="F70" s="88">
        <f>F$69/2</f>
        <v>0.5</v>
      </c>
      <c r="G70" s="65">
        <f>'Алхам 3. Үнэлгээний хүснэгт'!I80</f>
        <v>0</v>
      </c>
      <c r="H70" s="66">
        <f t="shared" si="0"/>
        <v>0</v>
      </c>
      <c r="I70" s="368"/>
      <c r="J70" s="376"/>
    </row>
    <row r="71" spans="1:10" ht="42.75" customHeight="1" thickBot="1">
      <c r="A71" s="366"/>
      <c r="B71" s="347"/>
      <c r="C71" s="370"/>
      <c r="D71" s="105" t="s">
        <v>85</v>
      </c>
      <c r="E71" s="371"/>
      <c r="F71" s="90">
        <f>F$69/2</f>
        <v>0.5</v>
      </c>
      <c r="G71" s="54">
        <f>'Алхам 3. Үнэлгээний хүснэгт'!I81</f>
        <v>0</v>
      </c>
      <c r="H71" s="68">
        <f t="shared" si="0"/>
        <v>0</v>
      </c>
      <c r="I71" s="372"/>
      <c r="J71" s="376"/>
    </row>
    <row r="72" spans="1:10" ht="16.5" customHeight="1" thickBot="1">
      <c r="A72" s="366"/>
      <c r="B72" s="333"/>
      <c r="C72" s="333"/>
      <c r="D72" s="333"/>
      <c r="E72" s="333"/>
      <c r="F72" s="333"/>
      <c r="G72" s="333"/>
      <c r="H72" s="333"/>
      <c r="I72" s="377"/>
      <c r="J72" s="376"/>
    </row>
    <row r="73" spans="1:10" ht="27" thickBot="1">
      <c r="A73" s="366"/>
      <c r="B73" s="8">
        <v>6</v>
      </c>
      <c r="C73" s="342" t="s">
        <v>53</v>
      </c>
      <c r="D73" s="342"/>
      <c r="E73" s="5">
        <f>SUM(E12,E21,E39,E54,E61)</f>
        <v>1</v>
      </c>
      <c r="F73" s="3"/>
      <c r="G73" s="4"/>
      <c r="H73" s="6"/>
      <c r="I73" s="73">
        <f>SUM(I12,I21,I39,I54,I61)</f>
        <v>0</v>
      </c>
      <c r="J73" s="376"/>
    </row>
    <row r="74" spans="1:10">
      <c r="A74" s="366"/>
      <c r="B74" s="333"/>
      <c r="C74" s="333"/>
      <c r="D74" s="333"/>
      <c r="E74" s="333"/>
      <c r="F74" s="333"/>
      <c r="G74" s="333"/>
      <c r="H74" s="333"/>
      <c r="I74" s="333"/>
      <c r="J74" s="376"/>
    </row>
    <row r="75" spans="1:10">
      <c r="A75" s="147"/>
      <c r="B75" s="148"/>
      <c r="C75" s="116"/>
      <c r="D75" s="116"/>
      <c r="E75" s="116"/>
      <c r="F75" s="211"/>
      <c r="G75" s="116"/>
      <c r="H75" s="116"/>
      <c r="I75" s="116"/>
      <c r="J75" s="149"/>
    </row>
    <row r="76" spans="1:10">
      <c r="A76" s="147"/>
      <c r="B76" s="148"/>
      <c r="C76" s="116"/>
      <c r="D76" s="116"/>
      <c r="E76" s="116"/>
      <c r="F76" s="212"/>
      <c r="G76" s="116"/>
      <c r="H76" s="116"/>
      <c r="I76" s="116"/>
      <c r="J76" s="149"/>
    </row>
    <row r="77" spans="1:10" s="41" customFormat="1" ht="18.75">
      <c r="A77" s="147"/>
      <c r="B77" s="263"/>
      <c r="C77" s="273"/>
      <c r="D77" s="357" t="s">
        <v>188</v>
      </c>
      <c r="E77" s="357"/>
      <c r="F77" s="357"/>
      <c r="G77" s="357"/>
      <c r="H77" s="116"/>
      <c r="I77" s="116"/>
      <c r="J77" s="149"/>
    </row>
    <row r="78" spans="1:10" s="41" customFormat="1">
      <c r="A78" s="147"/>
      <c r="B78" s="263"/>
      <c r="C78" s="273"/>
      <c r="D78" s="116"/>
      <c r="E78" s="116"/>
      <c r="F78" s="212"/>
      <c r="G78" s="116"/>
      <c r="H78" s="116"/>
      <c r="I78" s="116"/>
      <c r="J78" s="149"/>
    </row>
    <row r="79" spans="1:10" s="41" customFormat="1">
      <c r="A79" s="147"/>
      <c r="B79" s="263"/>
      <c r="C79" s="273"/>
      <c r="D79" s="384" t="s">
        <v>189</v>
      </c>
      <c r="E79" s="384"/>
      <c r="F79" s="384"/>
      <c r="G79" s="116"/>
      <c r="H79" s="116"/>
      <c r="I79" s="116"/>
      <c r="J79" s="149"/>
    </row>
    <row r="80" spans="1:10" s="41" customFormat="1">
      <c r="A80" s="147"/>
      <c r="B80" s="263"/>
      <c r="C80" s="273"/>
      <c r="D80" s="384"/>
      <c r="E80" s="384"/>
      <c r="F80" s="384"/>
      <c r="G80" s="116"/>
      <c r="H80" s="116"/>
      <c r="I80" s="116"/>
      <c r="J80" s="149"/>
    </row>
    <row r="81" spans="1:10" s="41" customFormat="1">
      <c r="A81" s="147"/>
      <c r="B81" s="263"/>
      <c r="C81" s="273"/>
      <c r="D81" s="384"/>
      <c r="E81" s="384"/>
      <c r="F81" s="384"/>
      <c r="G81" s="116"/>
      <c r="H81" s="116"/>
      <c r="I81" s="116"/>
      <c r="J81" s="149"/>
    </row>
    <row r="82" spans="1:10" s="41" customFormat="1">
      <c r="A82" s="147"/>
      <c r="B82" s="263"/>
      <c r="C82" s="273"/>
      <c r="D82" s="384"/>
      <c r="E82" s="384"/>
      <c r="F82" s="384"/>
      <c r="G82" s="116"/>
      <c r="H82" s="116"/>
      <c r="I82" s="116"/>
      <c r="J82" s="149"/>
    </row>
    <row r="83" spans="1:10" s="41" customFormat="1">
      <c r="A83" s="147"/>
      <c r="B83" s="263"/>
      <c r="C83" s="273"/>
      <c r="D83" s="384"/>
      <c r="E83" s="384"/>
      <c r="F83" s="384"/>
      <c r="G83" s="116"/>
      <c r="H83" s="116"/>
      <c r="I83" s="116"/>
      <c r="J83" s="149"/>
    </row>
    <row r="84" spans="1:10" s="41" customFormat="1">
      <c r="A84" s="147"/>
      <c r="B84" s="263"/>
      <c r="C84" s="273"/>
      <c r="D84" s="384"/>
      <c r="E84" s="384"/>
      <c r="F84" s="384"/>
      <c r="G84" s="116"/>
      <c r="H84" s="116"/>
      <c r="I84" s="116"/>
      <c r="J84" s="149"/>
    </row>
    <row r="85" spans="1:10" s="41" customFormat="1" ht="18.75">
      <c r="A85" s="147"/>
      <c r="B85" s="263"/>
      <c r="C85" s="273"/>
      <c r="D85" s="288" t="s">
        <v>190</v>
      </c>
      <c r="E85" s="116"/>
      <c r="F85" s="116"/>
      <c r="G85" s="116"/>
      <c r="H85" s="116"/>
      <c r="I85" s="116"/>
      <c r="J85" s="149"/>
    </row>
    <row r="86" spans="1:10" s="41" customFormat="1">
      <c r="A86" s="147"/>
      <c r="B86" s="263"/>
      <c r="C86" s="273"/>
      <c r="D86" s="116"/>
      <c r="E86" s="116"/>
      <c r="F86" s="116"/>
      <c r="G86" s="116"/>
      <c r="H86" s="116"/>
      <c r="I86" s="116"/>
      <c r="J86" s="149"/>
    </row>
    <row r="87" spans="1:10" s="41" customFormat="1">
      <c r="A87" s="147"/>
      <c r="B87" s="263"/>
      <c r="C87" s="273"/>
      <c r="D87" s="116"/>
      <c r="E87" s="116"/>
      <c r="F87" s="116"/>
      <c r="G87" s="116"/>
      <c r="H87" s="116"/>
      <c r="I87" s="116"/>
      <c r="J87" s="149"/>
    </row>
    <row r="88" spans="1:10" s="41" customFormat="1">
      <c r="A88" s="147"/>
      <c r="B88" s="263"/>
      <c r="C88" s="273"/>
      <c r="D88" s="116"/>
      <c r="E88" s="116"/>
      <c r="F88" s="116"/>
      <c r="G88" s="116"/>
      <c r="H88" s="116"/>
      <c r="I88" s="116"/>
      <c r="J88" s="149"/>
    </row>
    <row r="89" spans="1:10" s="41" customFormat="1">
      <c r="A89" s="147"/>
      <c r="B89" s="263"/>
      <c r="C89" s="273"/>
      <c r="D89" s="116"/>
      <c r="E89" s="116"/>
      <c r="F89" s="116"/>
      <c r="G89" s="116"/>
      <c r="H89" s="116"/>
      <c r="I89" s="116"/>
      <c r="J89" s="149"/>
    </row>
    <row r="90" spans="1:10" s="41" customFormat="1">
      <c r="A90" s="147"/>
      <c r="B90" s="263"/>
      <c r="C90" s="273"/>
      <c r="D90" s="116"/>
      <c r="E90" s="116"/>
      <c r="F90" s="116"/>
      <c r="G90" s="116"/>
      <c r="H90" s="116"/>
      <c r="I90" s="116"/>
      <c r="J90" s="149"/>
    </row>
    <row r="91" spans="1:10" s="41" customFormat="1">
      <c r="A91" s="147"/>
      <c r="B91" s="263"/>
      <c r="C91" s="273"/>
      <c r="D91" s="116"/>
      <c r="E91" s="116"/>
      <c r="F91" s="116"/>
      <c r="G91" s="116"/>
      <c r="H91" s="116"/>
      <c r="I91" s="116"/>
      <c r="J91" s="149"/>
    </row>
    <row r="92" spans="1:10" s="41" customFormat="1">
      <c r="A92" s="147"/>
      <c r="B92" s="263"/>
      <c r="C92" s="273"/>
      <c r="D92" s="116"/>
      <c r="E92" s="116"/>
      <c r="F92" s="116"/>
      <c r="G92" s="116"/>
      <c r="H92" s="116"/>
      <c r="I92" s="116"/>
      <c r="J92" s="149"/>
    </row>
    <row r="93" spans="1:10" s="41" customFormat="1">
      <c r="A93" s="147"/>
      <c r="B93" s="263"/>
      <c r="C93" s="116"/>
      <c r="D93" s="116"/>
      <c r="E93" s="116"/>
      <c r="F93" s="116"/>
      <c r="G93" s="116"/>
      <c r="H93" s="116"/>
      <c r="I93" s="116"/>
      <c r="J93" s="149"/>
    </row>
    <row r="94" spans="1:10" s="41" customFormat="1">
      <c r="A94" s="147"/>
      <c r="B94" s="263"/>
      <c r="C94" s="116"/>
      <c r="D94" s="116"/>
      <c r="E94" s="116"/>
      <c r="F94" s="116"/>
      <c r="G94" s="116"/>
      <c r="H94" s="116"/>
      <c r="I94" s="116"/>
      <c r="J94" s="149"/>
    </row>
    <row r="95" spans="1:10" s="41" customFormat="1">
      <c r="A95" s="147"/>
      <c r="B95" s="263"/>
      <c r="C95" s="116"/>
      <c r="D95" s="116"/>
      <c r="E95" s="116"/>
      <c r="F95" s="116"/>
      <c r="G95" s="116"/>
      <c r="H95" s="116"/>
      <c r="I95" s="116"/>
      <c r="J95" s="149"/>
    </row>
    <row r="96" spans="1:10" s="41" customFormat="1">
      <c r="A96" s="147"/>
      <c r="B96" s="263"/>
      <c r="C96" s="116"/>
      <c r="D96" s="116"/>
      <c r="E96" s="116"/>
      <c r="F96" s="116"/>
      <c r="G96" s="116"/>
      <c r="H96" s="116"/>
      <c r="I96" s="116"/>
      <c r="J96" s="149"/>
    </row>
    <row r="97" spans="1:10" s="41" customFormat="1">
      <c r="A97" s="147"/>
      <c r="B97" s="263"/>
      <c r="C97" s="116"/>
      <c r="D97" s="116"/>
      <c r="E97" s="116"/>
      <c r="F97" s="116"/>
      <c r="G97" s="116"/>
      <c r="H97" s="116"/>
      <c r="I97" s="116"/>
      <c r="J97" s="149"/>
    </row>
    <row r="98" spans="1:10" s="41" customFormat="1" ht="45">
      <c r="A98" s="147"/>
      <c r="B98" s="263"/>
      <c r="C98" s="116"/>
      <c r="D98" s="285" t="s">
        <v>138</v>
      </c>
      <c r="E98" s="116"/>
      <c r="F98" s="116"/>
      <c r="G98" s="116"/>
      <c r="H98" s="116"/>
      <c r="I98" s="116"/>
      <c r="J98" s="149"/>
    </row>
    <row r="99" spans="1:10" s="41" customFormat="1">
      <c r="A99" s="147"/>
      <c r="B99" s="263"/>
      <c r="C99" s="116"/>
      <c r="D99" s="116"/>
      <c r="E99" s="116"/>
      <c r="F99" s="116"/>
      <c r="G99" s="116"/>
      <c r="H99" s="116"/>
      <c r="I99" s="116"/>
      <c r="J99" s="149"/>
    </row>
    <row r="100" spans="1:10" s="41" customFormat="1">
      <c r="A100" s="147"/>
      <c r="B100" s="263"/>
      <c r="C100" s="116"/>
      <c r="D100" s="116"/>
      <c r="E100" s="116"/>
      <c r="F100" s="116"/>
      <c r="G100" s="116"/>
      <c r="H100" s="116"/>
      <c r="I100" s="116"/>
      <c r="J100" s="149"/>
    </row>
    <row r="101" spans="1:10" s="41" customFormat="1" ht="15" customHeight="1">
      <c r="A101" s="147"/>
      <c r="B101" s="263"/>
      <c r="C101" s="116"/>
      <c r="D101" s="383" t="s">
        <v>192</v>
      </c>
      <c r="E101" s="116"/>
      <c r="F101" s="116"/>
      <c r="G101" s="116"/>
      <c r="H101" s="116"/>
      <c r="I101" s="116"/>
      <c r="J101" s="149"/>
    </row>
    <row r="102" spans="1:10" s="41" customFormat="1">
      <c r="A102" s="147"/>
      <c r="B102" s="263"/>
      <c r="C102" s="116"/>
      <c r="D102" s="383"/>
      <c r="E102" s="116"/>
      <c r="F102" s="116"/>
      <c r="G102" s="116"/>
      <c r="H102" s="116"/>
      <c r="I102" s="116"/>
      <c r="J102" s="149"/>
    </row>
    <row r="103" spans="1:10" s="41" customFormat="1">
      <c r="A103" s="147"/>
      <c r="B103" s="263"/>
      <c r="C103" s="116"/>
      <c r="D103" s="383"/>
      <c r="E103" s="116"/>
      <c r="F103" s="116"/>
      <c r="G103" s="116"/>
      <c r="H103" s="116"/>
      <c r="I103" s="116"/>
      <c r="J103" s="149"/>
    </row>
    <row r="104" spans="1:10" s="41" customFormat="1">
      <c r="A104" s="147"/>
      <c r="B104" s="263"/>
      <c r="C104" s="116"/>
      <c r="D104" s="383"/>
      <c r="E104" s="116"/>
      <c r="F104" s="116"/>
      <c r="G104" s="116"/>
      <c r="H104" s="116"/>
      <c r="I104" s="116"/>
      <c r="J104" s="149"/>
    </row>
    <row r="105" spans="1:10" s="41" customFormat="1">
      <c r="A105" s="147"/>
      <c r="B105" s="263"/>
      <c r="C105" s="116"/>
      <c r="D105" s="290"/>
      <c r="E105" s="116"/>
      <c r="F105" s="116"/>
      <c r="G105" s="116"/>
      <c r="H105" s="116"/>
      <c r="I105" s="116"/>
      <c r="J105" s="149"/>
    </row>
    <row r="106" spans="1:10" s="41" customFormat="1">
      <c r="A106" s="147"/>
      <c r="B106" s="263"/>
      <c r="C106" s="273"/>
      <c r="D106" s="385" t="s">
        <v>193</v>
      </c>
      <c r="E106" s="116"/>
      <c r="F106" s="116"/>
      <c r="G106" s="116"/>
      <c r="H106" s="116"/>
      <c r="I106" s="116"/>
      <c r="J106" s="149"/>
    </row>
    <row r="107" spans="1:10" s="41" customFormat="1">
      <c r="A107" s="147"/>
      <c r="B107" s="263"/>
      <c r="C107" s="273"/>
      <c r="D107" s="385"/>
      <c r="E107" s="116"/>
      <c r="F107" s="116"/>
      <c r="G107" s="116"/>
      <c r="H107" s="116"/>
      <c r="I107" s="116"/>
      <c r="J107" s="149"/>
    </row>
    <row r="108" spans="1:10" s="41" customFormat="1">
      <c r="A108" s="147"/>
      <c r="B108" s="263"/>
      <c r="C108" s="273"/>
      <c r="D108" s="385"/>
      <c r="E108" s="116"/>
      <c r="F108" s="116"/>
      <c r="G108" s="116"/>
      <c r="H108" s="116"/>
      <c r="I108" s="116"/>
      <c r="J108" s="149"/>
    </row>
    <row r="109" spans="1:10" s="41" customFormat="1">
      <c r="A109" s="147"/>
      <c r="B109" s="263"/>
      <c r="C109" s="273"/>
      <c r="D109" s="385"/>
      <c r="E109" s="116"/>
      <c r="F109" s="116"/>
      <c r="G109" s="116"/>
      <c r="H109" s="116"/>
      <c r="I109" s="116"/>
      <c r="J109" s="149"/>
    </row>
    <row r="110" spans="1:10" s="41" customFormat="1">
      <c r="A110" s="147"/>
      <c r="B110" s="263"/>
      <c r="C110" s="273"/>
      <c r="D110" s="385"/>
      <c r="E110" s="116"/>
      <c r="F110" s="116"/>
      <c r="G110" s="116"/>
      <c r="H110" s="116"/>
      <c r="I110" s="116"/>
      <c r="J110" s="149"/>
    </row>
    <row r="111" spans="1:10" s="41" customFormat="1">
      <c r="A111" s="147"/>
      <c r="B111" s="263"/>
      <c r="C111" s="273"/>
      <c r="D111" s="116"/>
      <c r="E111" s="116"/>
      <c r="F111" s="116"/>
      <c r="G111" s="116"/>
      <c r="H111" s="116"/>
      <c r="I111" s="116"/>
      <c r="J111" s="149"/>
    </row>
    <row r="112" spans="1:10" s="41" customFormat="1">
      <c r="A112" s="147"/>
      <c r="B112" s="263"/>
      <c r="C112" s="273"/>
      <c r="D112" s="116"/>
      <c r="E112" s="116"/>
      <c r="F112" s="116"/>
      <c r="G112" s="116"/>
      <c r="H112" s="116"/>
      <c r="I112" s="116"/>
      <c r="J112" s="149"/>
    </row>
    <row r="113" spans="1:10" s="41" customFormat="1">
      <c r="A113" s="147"/>
      <c r="B113" s="263"/>
      <c r="C113" s="273" t="s">
        <v>125</v>
      </c>
      <c r="D113" s="383" t="s">
        <v>194</v>
      </c>
      <c r="E113" s="116"/>
      <c r="F113" s="116"/>
      <c r="G113" s="116"/>
      <c r="H113" s="116"/>
      <c r="I113" s="116"/>
      <c r="J113" s="149"/>
    </row>
    <row r="114" spans="1:10" s="41" customFormat="1">
      <c r="A114" s="147"/>
      <c r="B114" s="263"/>
      <c r="C114" s="273"/>
      <c r="D114" s="383"/>
      <c r="E114" s="116"/>
      <c r="F114" s="116"/>
      <c r="G114" s="116"/>
      <c r="H114" s="116"/>
      <c r="I114" s="116"/>
      <c r="J114" s="149"/>
    </row>
    <row r="115" spans="1:10" s="41" customFormat="1">
      <c r="A115" s="147"/>
      <c r="B115" s="263"/>
      <c r="C115" s="116"/>
      <c r="D115" s="383"/>
      <c r="E115" s="116"/>
      <c r="F115" s="116"/>
      <c r="G115" s="116"/>
      <c r="H115" s="116"/>
      <c r="I115" s="116"/>
      <c r="J115" s="149"/>
    </row>
    <row r="116" spans="1:10" s="41" customFormat="1">
      <c r="A116" s="147"/>
      <c r="B116" s="263"/>
      <c r="C116" s="116"/>
      <c r="D116" s="383"/>
      <c r="E116" s="116"/>
      <c r="F116" s="116"/>
      <c r="G116" s="116"/>
      <c r="H116" s="116"/>
      <c r="I116" s="116"/>
      <c r="J116" s="149"/>
    </row>
    <row r="117" spans="1:10" s="41" customFormat="1">
      <c r="A117" s="147"/>
      <c r="B117" s="263"/>
      <c r="C117" s="116"/>
      <c r="D117" s="383"/>
      <c r="E117" s="116"/>
      <c r="F117" s="116"/>
      <c r="G117" s="116"/>
      <c r="H117" s="116"/>
      <c r="I117" s="116"/>
      <c r="J117" s="149"/>
    </row>
    <row r="118" spans="1:10" s="41" customFormat="1">
      <c r="A118" s="147"/>
      <c r="B118" s="263"/>
      <c r="C118" s="116"/>
      <c r="D118" s="116"/>
      <c r="E118" s="116"/>
      <c r="F118" s="116"/>
      <c r="G118" s="116"/>
      <c r="H118" s="116"/>
      <c r="I118" s="116"/>
      <c r="J118" s="149"/>
    </row>
    <row r="119" spans="1:10" s="41" customFormat="1">
      <c r="A119" s="147"/>
      <c r="B119" s="263"/>
      <c r="C119" s="116"/>
      <c r="D119" s="116"/>
      <c r="E119" s="116"/>
      <c r="F119" s="116"/>
      <c r="G119" s="116"/>
      <c r="H119" s="116"/>
      <c r="I119" s="116"/>
      <c r="J119" s="149"/>
    </row>
    <row r="120" spans="1:10" s="41" customFormat="1">
      <c r="A120" s="147"/>
      <c r="B120" s="263"/>
      <c r="C120" s="116"/>
      <c r="D120" s="116"/>
      <c r="E120" s="116"/>
      <c r="F120" s="116"/>
      <c r="G120" s="116"/>
      <c r="H120" s="116"/>
      <c r="I120" s="116"/>
      <c r="J120" s="149"/>
    </row>
    <row r="121" spans="1:10" s="41" customFormat="1">
      <c r="A121" s="147"/>
      <c r="B121" s="263"/>
      <c r="C121" s="116"/>
      <c r="D121" s="116"/>
      <c r="E121" s="116"/>
      <c r="F121" s="116"/>
      <c r="G121" s="116"/>
      <c r="H121" s="116"/>
      <c r="I121" s="116"/>
      <c r="J121" s="149"/>
    </row>
    <row r="122" spans="1:10" s="41" customFormat="1">
      <c r="A122" s="147"/>
      <c r="B122" s="263"/>
      <c r="C122" s="116"/>
      <c r="D122" s="116"/>
      <c r="E122" s="116"/>
      <c r="F122" s="116"/>
      <c r="G122" s="116"/>
      <c r="H122" s="116"/>
      <c r="I122" s="116"/>
      <c r="J122" s="149"/>
    </row>
    <row r="123" spans="1:10" s="41" customFormat="1">
      <c r="A123" s="147"/>
      <c r="B123" s="263"/>
      <c r="C123" s="116"/>
      <c r="D123" s="116"/>
      <c r="E123" s="116"/>
      <c r="F123" s="116"/>
      <c r="G123" s="116"/>
      <c r="H123" s="116"/>
      <c r="I123" s="116"/>
      <c r="J123" s="149"/>
    </row>
    <row r="124" spans="1:10" s="41" customFormat="1">
      <c r="A124" s="147"/>
      <c r="B124" s="263"/>
      <c r="C124" s="116"/>
      <c r="D124" s="116"/>
      <c r="E124" s="116"/>
      <c r="F124" s="116"/>
      <c r="G124" s="116"/>
      <c r="H124" s="116"/>
      <c r="I124" s="116"/>
      <c r="J124" s="149"/>
    </row>
    <row r="125" spans="1:10" s="41" customFormat="1">
      <c r="A125" s="147"/>
      <c r="B125" s="263"/>
      <c r="C125" s="116"/>
      <c r="D125" s="116"/>
      <c r="E125" s="116"/>
      <c r="F125" s="116"/>
      <c r="G125" s="116"/>
      <c r="H125" s="116"/>
      <c r="I125" s="116"/>
      <c r="J125" s="149"/>
    </row>
    <row r="126" spans="1:10" s="41" customFormat="1">
      <c r="A126" s="147"/>
      <c r="B126" s="263"/>
      <c r="C126" s="116"/>
      <c r="D126" s="116"/>
      <c r="E126" s="116"/>
      <c r="F126" s="116"/>
      <c r="G126" s="116"/>
      <c r="H126" s="116"/>
      <c r="I126" s="116"/>
      <c r="J126" s="149"/>
    </row>
    <row r="127" spans="1:10" s="41" customFormat="1">
      <c r="A127" s="147"/>
      <c r="B127" s="263"/>
      <c r="C127" s="116"/>
      <c r="D127" s="116"/>
      <c r="E127" s="116"/>
      <c r="F127" s="116"/>
      <c r="G127" s="116"/>
      <c r="H127" s="116"/>
      <c r="I127" s="116"/>
      <c r="J127" s="149"/>
    </row>
    <row r="128" spans="1:10" s="41" customFormat="1">
      <c r="A128" s="147"/>
      <c r="B128" s="263"/>
      <c r="C128" s="116"/>
      <c r="D128" s="116"/>
      <c r="E128" s="116"/>
      <c r="F128" s="116"/>
      <c r="G128" s="116"/>
      <c r="H128" s="116"/>
      <c r="I128" s="116"/>
      <c r="J128" s="149"/>
    </row>
    <row r="129" spans="1:10" s="41" customFormat="1">
      <c r="A129" s="147"/>
      <c r="B129" s="263"/>
      <c r="C129" s="116"/>
      <c r="D129" s="116"/>
      <c r="E129" s="116"/>
      <c r="F129" s="116"/>
      <c r="G129" s="116"/>
      <c r="H129" s="116"/>
      <c r="I129" s="116"/>
      <c r="J129" s="149"/>
    </row>
    <row r="130" spans="1:10" s="41" customFormat="1">
      <c r="A130" s="147"/>
      <c r="B130" s="263"/>
      <c r="C130" s="116"/>
      <c r="D130" s="116"/>
      <c r="E130" s="116"/>
      <c r="F130" s="116"/>
      <c r="G130" s="116"/>
      <c r="H130" s="116"/>
      <c r="I130" s="116"/>
      <c r="J130" s="149"/>
    </row>
    <row r="131" spans="1:10" s="41" customFormat="1">
      <c r="A131" s="147"/>
      <c r="B131" s="263"/>
      <c r="C131" s="116"/>
      <c r="D131" s="116"/>
      <c r="E131" s="116"/>
      <c r="F131" s="116"/>
      <c r="G131" s="116"/>
      <c r="H131" s="116"/>
      <c r="I131" s="116"/>
      <c r="J131" s="149"/>
    </row>
    <row r="132" spans="1:10" s="41" customFormat="1">
      <c r="A132" s="147"/>
      <c r="B132" s="263"/>
      <c r="C132" s="116"/>
      <c r="D132" s="116"/>
      <c r="E132" s="116"/>
      <c r="F132" s="116"/>
      <c r="G132" s="116"/>
      <c r="H132" s="116"/>
      <c r="I132" s="116"/>
      <c r="J132" s="149"/>
    </row>
    <row r="133" spans="1:10" s="41" customFormat="1">
      <c r="A133" s="147"/>
      <c r="B133" s="263"/>
      <c r="C133" s="116"/>
      <c r="D133" s="116"/>
      <c r="E133" s="116"/>
      <c r="F133" s="116"/>
      <c r="G133" s="116"/>
      <c r="H133" s="116"/>
      <c r="I133" s="116"/>
      <c r="J133" s="149"/>
    </row>
    <row r="134" spans="1:10" s="41" customFormat="1">
      <c r="A134" s="147"/>
      <c r="B134" s="263"/>
      <c r="C134" s="116"/>
      <c r="D134" s="116"/>
      <c r="E134" s="116"/>
      <c r="F134" s="116"/>
      <c r="G134" s="116"/>
      <c r="H134" s="116"/>
      <c r="I134" s="116"/>
      <c r="J134" s="149"/>
    </row>
    <row r="135" spans="1:10" s="41" customFormat="1">
      <c r="A135" s="147"/>
      <c r="B135" s="263"/>
      <c r="C135" s="116"/>
      <c r="D135" s="116"/>
      <c r="E135" s="116"/>
      <c r="F135" s="116"/>
      <c r="G135" s="116"/>
      <c r="H135" s="116"/>
      <c r="I135" s="116"/>
      <c r="J135" s="149"/>
    </row>
    <row r="136" spans="1:10" s="41" customFormat="1">
      <c r="A136" s="147"/>
      <c r="B136" s="263"/>
      <c r="C136" s="116"/>
      <c r="D136" s="116"/>
      <c r="E136" s="116"/>
      <c r="F136" s="116"/>
      <c r="G136" s="116"/>
      <c r="H136" s="116"/>
      <c r="I136" s="116"/>
      <c r="J136" s="149"/>
    </row>
    <row r="137" spans="1:10" s="41" customFormat="1">
      <c r="A137" s="147"/>
      <c r="B137" s="263"/>
      <c r="C137" s="116"/>
      <c r="D137" s="116"/>
      <c r="E137" s="116"/>
      <c r="F137" s="116"/>
      <c r="G137" s="116"/>
      <c r="H137" s="116"/>
      <c r="I137" s="116"/>
      <c r="J137" s="149"/>
    </row>
    <row r="138" spans="1:10" s="41" customFormat="1">
      <c r="A138" s="147"/>
      <c r="B138" s="263"/>
      <c r="C138" s="116"/>
      <c r="D138" s="116"/>
      <c r="E138" s="116"/>
      <c r="F138" s="116"/>
      <c r="G138" s="116"/>
      <c r="H138" s="116"/>
      <c r="I138" s="116"/>
      <c r="J138" s="149"/>
    </row>
    <row r="139" spans="1:10" s="41" customFormat="1">
      <c r="A139" s="147"/>
      <c r="B139" s="263"/>
      <c r="C139" s="116"/>
      <c r="D139" s="116"/>
      <c r="E139" s="116"/>
      <c r="F139" s="116"/>
      <c r="G139" s="116"/>
      <c r="H139" s="116"/>
      <c r="I139" s="116"/>
      <c r="J139" s="149"/>
    </row>
    <row r="140" spans="1:10" s="41" customFormat="1">
      <c r="A140" s="147"/>
      <c r="B140" s="263"/>
      <c r="C140" s="116"/>
      <c r="D140" s="116"/>
      <c r="E140" s="116"/>
      <c r="F140" s="116"/>
      <c r="G140" s="116"/>
      <c r="H140" s="116"/>
      <c r="I140" s="116"/>
      <c r="J140" s="149"/>
    </row>
    <row r="141" spans="1:10" s="41" customFormat="1">
      <c r="A141" s="147"/>
      <c r="B141" s="263"/>
      <c r="C141" s="116"/>
      <c r="D141" s="116"/>
      <c r="E141" s="116"/>
      <c r="F141" s="116"/>
      <c r="G141" s="116"/>
      <c r="H141" s="116"/>
      <c r="I141" s="116"/>
      <c r="J141" s="149"/>
    </row>
    <row r="142" spans="1:10" s="41" customFormat="1">
      <c r="A142" s="147"/>
      <c r="B142" s="263"/>
      <c r="C142" s="116"/>
      <c r="D142" s="116"/>
      <c r="E142" s="116"/>
      <c r="F142" s="116"/>
      <c r="G142" s="116"/>
      <c r="H142" s="116"/>
      <c r="I142" s="116"/>
      <c r="J142" s="149"/>
    </row>
    <row r="143" spans="1:10" s="41" customFormat="1">
      <c r="A143" s="147"/>
      <c r="B143" s="263"/>
      <c r="C143" s="116"/>
      <c r="D143" s="116"/>
      <c r="E143" s="116"/>
      <c r="F143" s="116"/>
      <c r="G143" s="116"/>
      <c r="H143" s="116"/>
      <c r="I143" s="116"/>
      <c r="J143" s="149"/>
    </row>
    <row r="144" spans="1:10" s="41" customFormat="1">
      <c r="A144" s="147"/>
      <c r="B144" s="263"/>
      <c r="C144" s="116"/>
      <c r="D144" s="116"/>
      <c r="E144" s="116"/>
      <c r="F144" s="116"/>
      <c r="G144" s="116"/>
      <c r="H144" s="116"/>
      <c r="I144" s="116"/>
      <c r="J144" s="149"/>
    </row>
    <row r="145" spans="1:10" s="41" customFormat="1">
      <c r="A145" s="147"/>
      <c r="B145" s="263"/>
      <c r="C145" s="116"/>
      <c r="D145" s="116"/>
      <c r="E145" s="116"/>
      <c r="F145" s="116"/>
      <c r="G145" s="116"/>
      <c r="H145" s="116"/>
      <c r="I145" s="116"/>
      <c r="J145" s="149"/>
    </row>
    <row r="146" spans="1:10" s="41" customFormat="1">
      <c r="A146" s="147"/>
      <c r="B146" s="263"/>
      <c r="C146" s="116"/>
      <c r="D146" s="116"/>
      <c r="E146" s="116"/>
      <c r="F146" s="116"/>
      <c r="G146" s="116"/>
      <c r="H146" s="116"/>
      <c r="I146" s="116"/>
      <c r="J146" s="149"/>
    </row>
    <row r="147" spans="1:10" s="41" customFormat="1">
      <c r="A147" s="147"/>
      <c r="B147" s="263"/>
      <c r="C147" s="116"/>
      <c r="D147" s="116"/>
      <c r="E147" s="116"/>
      <c r="F147" s="116"/>
      <c r="G147" s="116"/>
      <c r="H147" s="116"/>
      <c r="I147" s="116"/>
      <c r="J147" s="149"/>
    </row>
    <row r="148" spans="1:10" s="41" customFormat="1">
      <c r="A148" s="147"/>
      <c r="B148" s="263"/>
      <c r="C148" s="116"/>
      <c r="D148" s="116"/>
      <c r="E148" s="116"/>
      <c r="F148" s="116"/>
      <c r="G148" s="116"/>
      <c r="H148" s="116"/>
      <c r="I148" s="116"/>
      <c r="J148" s="149"/>
    </row>
    <row r="149" spans="1:10" s="41" customFormat="1">
      <c r="A149" s="147"/>
      <c r="B149" s="263"/>
      <c r="C149" s="116"/>
      <c r="D149" s="116"/>
      <c r="E149" s="116"/>
      <c r="F149" s="116"/>
      <c r="G149" s="116"/>
      <c r="H149" s="116"/>
      <c r="I149" s="116"/>
      <c r="J149" s="149"/>
    </row>
    <row r="150" spans="1:10" s="41" customFormat="1">
      <c r="A150" s="147"/>
      <c r="B150" s="263"/>
      <c r="C150" s="116"/>
      <c r="D150" s="116"/>
      <c r="E150" s="116"/>
      <c r="F150" s="116"/>
      <c r="G150" s="116"/>
      <c r="H150" s="116"/>
      <c r="I150" s="116"/>
      <c r="J150" s="149"/>
    </row>
    <row r="151" spans="1:10" s="41" customFormat="1">
      <c r="A151" s="147"/>
      <c r="B151" s="263"/>
      <c r="C151" s="116"/>
      <c r="D151" s="116"/>
      <c r="E151" s="116"/>
      <c r="F151" s="116"/>
      <c r="G151" s="116"/>
      <c r="H151" s="116"/>
      <c r="I151" s="116"/>
      <c r="J151" s="149"/>
    </row>
    <row r="152" spans="1:10" s="41" customFormat="1">
      <c r="A152" s="147"/>
      <c r="B152" s="263"/>
      <c r="C152" s="116"/>
      <c r="D152" s="116"/>
      <c r="E152" s="116"/>
      <c r="F152" s="116"/>
      <c r="G152" s="116"/>
      <c r="H152" s="116"/>
      <c r="I152" s="116"/>
      <c r="J152" s="149"/>
    </row>
    <row r="153" spans="1:10">
      <c r="A153" s="147"/>
      <c r="B153" s="148"/>
      <c r="C153" s="116"/>
      <c r="D153" s="116"/>
      <c r="E153" s="116"/>
      <c r="F153" s="116"/>
      <c r="G153" s="116"/>
      <c r="H153" s="116"/>
      <c r="I153" s="116"/>
      <c r="J153" s="149"/>
    </row>
    <row r="154" spans="1:10" ht="15.75" thickBot="1">
      <c r="A154" s="177"/>
      <c r="B154" s="178"/>
      <c r="C154" s="179"/>
      <c r="D154" s="179"/>
      <c r="E154" s="179"/>
      <c r="F154" s="179"/>
      <c r="G154" s="179"/>
      <c r="H154" s="179"/>
      <c r="I154" s="179"/>
      <c r="J154" s="180"/>
    </row>
  </sheetData>
  <sheetProtection selectLockedCells="1"/>
  <mergeCells count="68">
    <mergeCell ref="D113:D117"/>
    <mergeCell ref="D77:G77"/>
    <mergeCell ref="D79:F84"/>
    <mergeCell ref="D101:D104"/>
    <mergeCell ref="D106:D110"/>
    <mergeCell ref="C34:C37"/>
    <mergeCell ref="I62:I71"/>
    <mergeCell ref="F62:H62"/>
    <mergeCell ref="E62:E71"/>
    <mergeCell ref="B62:D62"/>
    <mergeCell ref="B63:B71"/>
    <mergeCell ref="C64:C65"/>
    <mergeCell ref="C67:C68"/>
    <mergeCell ref="C70:C71"/>
    <mergeCell ref="C63:D63"/>
    <mergeCell ref="C66:D66"/>
    <mergeCell ref="C69:D69"/>
    <mergeCell ref="F55:H55"/>
    <mergeCell ref="I55:I59"/>
    <mergeCell ref="B41:B52"/>
    <mergeCell ref="C50:D50"/>
    <mergeCell ref="C47:D47"/>
    <mergeCell ref="C44:D44"/>
    <mergeCell ref="C41:D41"/>
    <mergeCell ref="C45:C46"/>
    <mergeCell ref="C48:C49"/>
    <mergeCell ref="C51:C52"/>
    <mergeCell ref="J7:J74"/>
    <mergeCell ref="B74:I74"/>
    <mergeCell ref="B72:I72"/>
    <mergeCell ref="B60:I60"/>
    <mergeCell ref="B53:I53"/>
    <mergeCell ref="C73:D73"/>
    <mergeCell ref="B10:I10"/>
    <mergeCell ref="B20:I20"/>
    <mergeCell ref="B38:I38"/>
    <mergeCell ref="E22:E37"/>
    <mergeCell ref="F22:H22"/>
    <mergeCell ref="I22:I37"/>
    <mergeCell ref="B40:D40"/>
    <mergeCell ref="C42:C43"/>
    <mergeCell ref="B23:B37"/>
    <mergeCell ref="B22:D22"/>
    <mergeCell ref="B7:I7"/>
    <mergeCell ref="B9:I9"/>
    <mergeCell ref="B13:D13"/>
    <mergeCell ref="B15:B19"/>
    <mergeCell ref="F13:H13"/>
    <mergeCell ref="B11:D11"/>
    <mergeCell ref="C18:D18"/>
    <mergeCell ref="C16:D16"/>
    <mergeCell ref="C14:D14"/>
    <mergeCell ref="A12:A74"/>
    <mergeCell ref="I13:I19"/>
    <mergeCell ref="E13:E19"/>
    <mergeCell ref="C23:D23"/>
    <mergeCell ref="C29:D29"/>
    <mergeCell ref="C33:D33"/>
    <mergeCell ref="C30:C32"/>
    <mergeCell ref="C24:C28"/>
    <mergeCell ref="E40:E52"/>
    <mergeCell ref="F40:H40"/>
    <mergeCell ref="I40:I52"/>
    <mergeCell ref="B56:B59"/>
    <mergeCell ref="C56:D56"/>
    <mergeCell ref="C58:D58"/>
    <mergeCell ref="B55:D55"/>
    <mergeCell ref="E55:E59"/>
  </mergeCells>
  <phoneticPr fontId="6" type="noConversion"/>
  <pageMargins left="0.7" right="0.7" top="0.75" bottom="0.75" header="0.3" footer="0.3"/>
  <pageSetup paperSize="8" scale="1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autoPageBreaks="0" fitToPage="1"/>
  </sheetPr>
  <dimension ref="A1:BR378"/>
  <sheetViews>
    <sheetView tabSelected="1" topLeftCell="A43" workbookViewId="0">
      <selection activeCell="E95" sqref="E95"/>
    </sheetView>
  </sheetViews>
  <sheetFormatPr defaultRowHeight="15"/>
  <cols>
    <col min="1" max="1" width="5.85546875" customWidth="1"/>
    <col min="2" max="2" width="4.85546875" style="41" customWidth="1"/>
    <col min="3" max="3" width="4.7109375" style="133" customWidth="1"/>
    <col min="4" max="4" width="9.5703125" customWidth="1"/>
    <col min="5" max="5" width="101.28515625" customWidth="1"/>
    <col min="6" max="6" width="20.7109375" customWidth="1"/>
    <col min="7" max="7" width="17.7109375" customWidth="1"/>
    <col min="8" max="8" width="14.140625" customWidth="1"/>
    <col min="9" max="9" width="18.28515625" customWidth="1"/>
    <col min="10" max="10" width="17.85546875" customWidth="1"/>
    <col min="11" max="11" width="5.7109375" style="41" customWidth="1"/>
    <col min="12" max="12" width="9.140625" style="41"/>
    <col min="13" max="13" width="23" style="41" customWidth="1"/>
    <col min="14" max="70" width="9.140625" style="41"/>
  </cols>
  <sheetData>
    <row r="1" spans="2:10">
      <c r="C1" s="136"/>
      <c r="D1" s="41"/>
      <c r="E1" s="41"/>
      <c r="F1" s="41"/>
      <c r="G1" s="41"/>
      <c r="H1" s="41"/>
      <c r="I1" s="41"/>
      <c r="J1" s="41"/>
    </row>
    <row r="2" spans="2:10" s="41" customFormat="1">
      <c r="C2" s="136"/>
    </row>
    <row r="3" spans="2:10" s="41" customFormat="1">
      <c r="C3" s="136"/>
    </row>
    <row r="4" spans="2:10" s="41" customFormat="1">
      <c r="C4" s="136"/>
    </row>
    <row r="5" spans="2:10" s="41" customFormat="1">
      <c r="C5" s="136"/>
    </row>
    <row r="6" spans="2:10" s="41" customFormat="1">
      <c r="C6" s="136"/>
    </row>
    <row r="7" spans="2:10" s="41" customFormat="1">
      <c r="C7" s="136"/>
    </row>
    <row r="8" spans="2:10" s="41" customFormat="1">
      <c r="B8" s="39"/>
      <c r="C8" s="388"/>
      <c r="D8" s="388"/>
      <c r="E8" s="388"/>
      <c r="F8" s="388"/>
      <c r="G8" s="388"/>
      <c r="H8" s="388"/>
      <c r="I8" s="388"/>
      <c r="J8" s="39"/>
    </row>
    <row r="9" spans="2:10" s="41" customFormat="1" ht="21">
      <c r="B9" s="39"/>
      <c r="C9" s="232"/>
      <c r="D9" s="233"/>
      <c r="E9" s="233"/>
      <c r="F9" s="234" t="s">
        <v>139</v>
      </c>
      <c r="G9" s="235"/>
      <c r="H9" s="397">
        <f>'Холбоо барих'!G25</f>
        <v>0</v>
      </c>
      <c r="I9" s="397"/>
      <c r="J9" s="398"/>
    </row>
    <row r="10" spans="2:10" s="41" customFormat="1" ht="15.75">
      <c r="B10" s="39"/>
      <c r="C10" s="236"/>
      <c r="D10" s="237"/>
      <c r="E10" s="237"/>
      <c r="F10" s="230"/>
      <c r="G10" s="238"/>
      <c r="H10" s="386">
        <f>'Холбоо барих'!G26</f>
        <v>0</v>
      </c>
      <c r="I10" s="386"/>
      <c r="J10" s="387"/>
    </row>
    <row r="11" spans="2:10" s="41" customFormat="1">
      <c r="B11" s="39"/>
      <c r="C11" s="236"/>
      <c r="D11" s="237"/>
      <c r="E11" s="237"/>
      <c r="F11" s="230"/>
      <c r="G11" s="237"/>
      <c r="H11" s="237"/>
      <c r="I11" s="237"/>
      <c r="J11" s="239"/>
    </row>
    <row r="12" spans="2:10" s="41" customFormat="1" ht="21">
      <c r="B12" s="39"/>
      <c r="C12" s="236"/>
      <c r="D12" s="237"/>
      <c r="E12" s="237"/>
      <c r="F12" s="229" t="s">
        <v>140</v>
      </c>
      <c r="G12" s="394">
        <f>'Холбоо барих'!G18</f>
        <v>0</v>
      </c>
      <c r="H12" s="395"/>
      <c r="I12" s="395">
        <f>'Холбоо барих'!G19</f>
        <v>0</v>
      </c>
      <c r="J12" s="396"/>
    </row>
    <row r="13" spans="2:10" s="41" customFormat="1" ht="15.75">
      <c r="B13" s="39"/>
      <c r="C13" s="236"/>
      <c r="D13" s="237"/>
      <c r="E13" s="237"/>
      <c r="F13" s="231"/>
      <c r="G13" s="240"/>
      <c r="H13" s="386">
        <f>'Холбоо барих'!G23</f>
        <v>0</v>
      </c>
      <c r="I13" s="386"/>
      <c r="J13" s="387"/>
    </row>
    <row r="14" spans="2:10" s="41" customFormat="1" ht="15.75">
      <c r="B14" s="39"/>
      <c r="C14" s="236"/>
      <c r="D14" s="237"/>
      <c r="E14" s="237"/>
      <c r="F14" s="231"/>
      <c r="G14" s="240"/>
      <c r="H14" s="386">
        <f>'Холбоо барих'!G22</f>
        <v>0</v>
      </c>
      <c r="I14" s="386"/>
      <c r="J14" s="387"/>
    </row>
    <row r="15" spans="2:10" s="41" customFormat="1" ht="15.75">
      <c r="B15" s="39"/>
      <c r="C15" s="241"/>
      <c r="D15" s="242"/>
      <c r="E15" s="242"/>
      <c r="F15" s="243"/>
      <c r="G15" s="244"/>
      <c r="H15" s="392">
        <f>'Холбоо барих'!G21</f>
        <v>0</v>
      </c>
      <c r="I15" s="392"/>
      <c r="J15" s="393"/>
    </row>
    <row r="16" spans="2:10" s="41" customFormat="1" ht="23.25">
      <c r="B16" s="39"/>
      <c r="C16" s="48"/>
      <c r="D16" s="136"/>
      <c r="E16" s="136"/>
      <c r="F16" s="136"/>
      <c r="G16" s="136"/>
      <c r="H16" s="136"/>
      <c r="I16" s="136"/>
      <c r="J16" s="39"/>
    </row>
    <row r="17" spans="2:10" s="41" customFormat="1" ht="26.25">
      <c r="B17" s="39"/>
      <c r="C17" s="389" t="s">
        <v>141</v>
      </c>
      <c r="D17" s="389"/>
      <c r="E17" s="389"/>
      <c r="F17" s="389"/>
      <c r="G17" s="389"/>
      <c r="H17" s="389"/>
      <c r="I17" s="389"/>
      <c r="J17" s="389"/>
    </row>
    <row r="18" spans="2:10" s="41" customFormat="1">
      <c r="B18" s="39"/>
      <c r="C18" s="354"/>
      <c r="D18" s="354"/>
      <c r="E18" s="354"/>
      <c r="F18" s="354"/>
      <c r="G18" s="354"/>
      <c r="H18" s="354"/>
      <c r="I18" s="354"/>
      <c r="J18" s="39"/>
    </row>
    <row r="19" spans="2:10" s="41" customFormat="1" ht="40.5" customHeight="1">
      <c r="B19" s="39"/>
      <c r="C19" s="391"/>
      <c r="D19" s="355"/>
      <c r="E19" s="355"/>
      <c r="F19" s="2" t="s">
        <v>98</v>
      </c>
      <c r="G19" s="1" t="s">
        <v>99</v>
      </c>
      <c r="H19" s="2" t="s">
        <v>143</v>
      </c>
      <c r="I19" s="2" t="s">
        <v>144</v>
      </c>
      <c r="J19" s="1" t="s">
        <v>97</v>
      </c>
    </row>
    <row r="20" spans="2:10" s="41" customFormat="1" ht="23.25">
      <c r="B20" s="39"/>
      <c r="C20" s="74">
        <v>1</v>
      </c>
      <c r="D20" s="75" t="s">
        <v>33</v>
      </c>
      <c r="E20" s="76"/>
      <c r="F20" s="49">
        <f>'Алхам 4. Онооны хүснэгт,дэлгэрэ'!E12</f>
        <v>0</v>
      </c>
      <c r="G20" s="86"/>
      <c r="H20" s="50"/>
      <c r="I20" s="106" t="e">
        <f>'Алхам 4. Онооны хүснэгт,дэлгэрэ'!H12</f>
        <v>#DIV/0!</v>
      </c>
      <c r="J20" s="114" t="e">
        <f>(I20/4)</f>
        <v>#DIV/0!</v>
      </c>
    </row>
    <row r="21" spans="2:10" s="41" customFormat="1">
      <c r="B21" s="39"/>
      <c r="C21" s="344"/>
      <c r="D21" s="343"/>
      <c r="E21" s="345"/>
      <c r="F21" s="346"/>
      <c r="G21" s="360"/>
      <c r="H21" s="360"/>
      <c r="I21" s="361"/>
      <c r="J21" s="39"/>
    </row>
    <row r="22" spans="2:10" s="41" customFormat="1" ht="21">
      <c r="B22" s="39"/>
      <c r="C22" s="135"/>
      <c r="D22" s="352" t="s">
        <v>56</v>
      </c>
      <c r="E22" s="352"/>
      <c r="F22" s="344"/>
      <c r="G22" s="78">
        <f>'Алхам 2. Хэмжих хүснэгт'!E13</f>
        <v>0</v>
      </c>
      <c r="H22" s="79">
        <f>'Алхам 4. Онооны хүснэгт,дэлгэрэ'!G14</f>
        <v>0</v>
      </c>
      <c r="I22" s="109"/>
      <c r="J22" s="39"/>
    </row>
    <row r="23" spans="2:10" s="41" customFormat="1" ht="21">
      <c r="B23" s="39"/>
      <c r="C23" s="350"/>
      <c r="D23" s="352" t="s">
        <v>103</v>
      </c>
      <c r="E23" s="352"/>
      <c r="F23" s="344"/>
      <c r="G23" s="78">
        <f>'Алхам 2. Хэмжих хүснэгт'!E14</f>
        <v>0</v>
      </c>
      <c r="H23" s="58">
        <f>'Алхам 4. Онооны хүснэгт,дэлгэрэ'!G16</f>
        <v>0</v>
      </c>
      <c r="I23" s="110"/>
      <c r="J23" s="39"/>
    </row>
    <row r="24" spans="2:10" s="41" customFormat="1" ht="21">
      <c r="B24" s="39"/>
      <c r="C24" s="350"/>
      <c r="D24" s="352" t="s">
        <v>36</v>
      </c>
      <c r="E24" s="352"/>
      <c r="F24" s="344"/>
      <c r="G24" s="78">
        <f>'Алхам 2. Хэмжих хүснэгт'!E15</f>
        <v>1</v>
      </c>
      <c r="H24" s="58">
        <f>'Алхам 4. Онооны хүснэгт,дэлгэрэ'!G18</f>
        <v>0</v>
      </c>
      <c r="I24" s="111"/>
      <c r="J24" s="39"/>
    </row>
    <row r="25" spans="2:10" s="41" customFormat="1">
      <c r="B25" s="39"/>
      <c r="C25" s="362"/>
      <c r="D25" s="362"/>
      <c r="E25" s="362"/>
      <c r="F25" s="362"/>
      <c r="G25" s="362"/>
      <c r="H25" s="362"/>
      <c r="I25" s="343"/>
      <c r="J25" s="39"/>
    </row>
    <row r="26" spans="2:10" s="41" customFormat="1" ht="23.25">
      <c r="B26" s="39"/>
      <c r="C26" s="83">
        <v>2</v>
      </c>
      <c r="D26" s="84" t="s">
        <v>37</v>
      </c>
      <c r="E26" s="85"/>
      <c r="F26" s="51">
        <f>'Алхам 4. Онооны хүснэгт,дэлгэрэ'!E21</f>
        <v>0</v>
      </c>
      <c r="G26" s="86"/>
      <c r="H26" s="50"/>
      <c r="I26" s="107" t="e">
        <f>'Алхам 4. Онооны хүснэгт,дэлгэрэ'!H21</f>
        <v>#DIV/0!</v>
      </c>
      <c r="J26" s="114" t="e">
        <f>(I26/4)</f>
        <v>#DIV/0!</v>
      </c>
    </row>
    <row r="27" spans="2:10" s="41" customFormat="1" ht="15.75" customHeight="1">
      <c r="B27" s="39"/>
      <c r="C27" s="373"/>
      <c r="D27" s="374"/>
      <c r="E27" s="375"/>
      <c r="F27" s="363"/>
      <c r="G27" s="348"/>
      <c r="H27" s="348"/>
      <c r="I27" s="349"/>
      <c r="J27" s="39"/>
    </row>
    <row r="28" spans="2:10" s="41" customFormat="1" ht="21">
      <c r="B28" s="39"/>
      <c r="C28" s="350"/>
      <c r="D28" s="352" t="s">
        <v>38</v>
      </c>
      <c r="E28" s="352"/>
      <c r="F28" s="364"/>
      <c r="G28" s="87">
        <f>'Алхам 2. Хэмжих хүснэгт'!E18</f>
        <v>0</v>
      </c>
      <c r="H28" s="61">
        <f>'Алхам 4. Онооны хүснэгт,дэлгэрэ'!G23</f>
        <v>0</v>
      </c>
      <c r="I28" s="113"/>
      <c r="J28" s="39"/>
    </row>
    <row r="29" spans="2:10" s="41" customFormat="1" ht="21">
      <c r="B29" s="39"/>
      <c r="C29" s="350"/>
      <c r="D29" s="352" t="s">
        <v>39</v>
      </c>
      <c r="E29" s="352"/>
      <c r="F29" s="364"/>
      <c r="G29" s="87">
        <f>'Алхам 2. Хэмжих хүснэгт'!E19</f>
        <v>0</v>
      </c>
      <c r="H29" s="61">
        <f>'Алхам 4. Онооны хүснэгт,дэлгэрэ'!G29</f>
        <v>0</v>
      </c>
      <c r="I29" s="113"/>
      <c r="J29" s="39"/>
    </row>
    <row r="30" spans="2:10" s="41" customFormat="1" ht="21">
      <c r="B30" s="39"/>
      <c r="C30" s="351"/>
      <c r="D30" s="352" t="s">
        <v>40</v>
      </c>
      <c r="E30" s="352"/>
      <c r="F30" s="365"/>
      <c r="G30" s="87">
        <f>'Алхам 2. Хэмжих хүснэгт'!E20</f>
        <v>1</v>
      </c>
      <c r="H30" s="61">
        <f>'Алхам 4. Онооны хүснэгт,дэлгэрэ'!G33</f>
        <v>0</v>
      </c>
      <c r="I30" s="112"/>
      <c r="J30" s="39"/>
    </row>
    <row r="31" spans="2:10" s="41" customFormat="1" ht="16.5" customHeight="1">
      <c r="B31" s="39"/>
      <c r="C31" s="343"/>
      <c r="D31" s="343"/>
      <c r="E31" s="343"/>
      <c r="F31" s="343"/>
      <c r="G31" s="343"/>
      <c r="H31" s="343"/>
      <c r="I31" s="343"/>
      <c r="J31" s="39"/>
    </row>
    <row r="32" spans="2:10" s="41" customFormat="1" ht="23.25">
      <c r="B32" s="39"/>
      <c r="C32" s="92">
        <v>3</v>
      </c>
      <c r="D32" s="93" t="s">
        <v>72</v>
      </c>
      <c r="E32" s="94"/>
      <c r="F32" s="49">
        <f>'Алхам 4. Онооны хүснэгт,дэлгэрэ'!E39</f>
        <v>0</v>
      </c>
      <c r="G32" s="86">
        <v>0</v>
      </c>
      <c r="H32" s="50"/>
      <c r="I32" s="107" t="e">
        <f>'Алхам 4. Онооны хүснэгт,дэлгэрэ'!H39</f>
        <v>#DIV/0!</v>
      </c>
      <c r="J32" s="114" t="e">
        <f>(I32/4)</f>
        <v>#DIV/0!</v>
      </c>
    </row>
    <row r="33" spans="2:16" s="41" customFormat="1">
      <c r="B33" s="39"/>
      <c r="C33" s="373"/>
      <c r="D33" s="374"/>
      <c r="E33" s="375"/>
      <c r="F33" s="346"/>
      <c r="G33" s="348"/>
      <c r="H33" s="348"/>
      <c r="I33" s="349"/>
      <c r="J33" s="117"/>
    </row>
    <row r="34" spans="2:16" s="41" customFormat="1" ht="21">
      <c r="B34" s="39"/>
      <c r="C34" s="350"/>
      <c r="D34" s="307" t="s">
        <v>42</v>
      </c>
      <c r="E34" s="339"/>
      <c r="F34" s="344"/>
      <c r="G34" s="87">
        <f>'Алхам 2. Хэмжих хүснэгт'!E23</f>
        <v>0</v>
      </c>
      <c r="H34" s="61">
        <f>'Алхам 4. Онооны хүснэгт,дэлгэрэ'!G41</f>
        <v>0</v>
      </c>
      <c r="I34" s="113"/>
      <c r="J34" s="39"/>
    </row>
    <row r="35" spans="2:16" s="41" customFormat="1" ht="21">
      <c r="B35" s="39"/>
      <c r="C35" s="350"/>
      <c r="D35" s="307" t="s">
        <v>43</v>
      </c>
      <c r="E35" s="339"/>
      <c r="F35" s="344"/>
      <c r="G35" s="87">
        <f>'Алхам 2. Хэмжих хүснэгт'!E24</f>
        <v>0</v>
      </c>
      <c r="H35" s="61">
        <f>'Алхам 4. Онооны хүснэгт,дэлгэрэ'!G44</f>
        <v>0</v>
      </c>
      <c r="I35" s="113"/>
      <c r="J35" s="39"/>
    </row>
    <row r="36" spans="2:16" s="41" customFormat="1" ht="21">
      <c r="B36" s="39"/>
      <c r="C36" s="350"/>
      <c r="D36" s="307" t="s">
        <v>44</v>
      </c>
      <c r="E36" s="339"/>
      <c r="F36" s="344"/>
      <c r="G36" s="87">
        <f>'Алхам 2. Хэмжих хүснэгт'!E25</f>
        <v>0</v>
      </c>
      <c r="H36" s="61">
        <f>'Алхам 4. Онооны хүснэгт,дэлгэрэ'!G47</f>
        <v>0</v>
      </c>
      <c r="I36" s="113"/>
      <c r="J36" s="39"/>
    </row>
    <row r="37" spans="2:16" s="41" customFormat="1" ht="21">
      <c r="B37" s="39"/>
      <c r="C37" s="351"/>
      <c r="D37" s="307" t="s">
        <v>45</v>
      </c>
      <c r="E37" s="339"/>
      <c r="F37" s="347"/>
      <c r="G37" s="98">
        <f>'Алхам 2. Хэмжих хүснэгт'!E26</f>
        <v>1</v>
      </c>
      <c r="H37" s="61">
        <f>'Алхам 4. Онооны хүснэгт,дэлгэрэ'!G50</f>
        <v>0</v>
      </c>
      <c r="I37" s="112"/>
      <c r="J37" s="39"/>
    </row>
    <row r="38" spans="2:16" s="41" customFormat="1" ht="16.5" customHeight="1">
      <c r="B38" s="39"/>
      <c r="C38" s="390"/>
      <c r="D38" s="390"/>
      <c r="E38" s="390"/>
      <c r="F38" s="390"/>
      <c r="G38" s="390"/>
      <c r="H38" s="390"/>
      <c r="I38" s="390"/>
      <c r="J38" s="39"/>
    </row>
    <row r="39" spans="2:16" s="41" customFormat="1" ht="23.25">
      <c r="B39" s="39"/>
      <c r="C39" s="95">
        <v>4</v>
      </c>
      <c r="D39" s="96" t="s">
        <v>48</v>
      </c>
      <c r="E39" s="97"/>
      <c r="F39" s="49">
        <f>'Алхам 4. Онооны хүснэгт,дэлгэрэ'!E54</f>
        <v>0</v>
      </c>
      <c r="G39" s="86"/>
      <c r="H39" s="50"/>
      <c r="I39" s="107" t="e">
        <f>'Алхам 4. Онооны хүснэгт,дэлгэрэ'!H54</f>
        <v>#DIV/0!</v>
      </c>
      <c r="J39" s="114" t="e">
        <f>(I39/4)</f>
        <v>#DIV/0!</v>
      </c>
    </row>
    <row r="40" spans="2:16" s="41" customFormat="1">
      <c r="B40" s="39"/>
      <c r="C40" s="373"/>
      <c r="D40" s="374"/>
      <c r="E40" s="375"/>
      <c r="F40" s="346"/>
      <c r="G40" s="348"/>
      <c r="H40" s="348"/>
      <c r="I40" s="349"/>
      <c r="J40" s="39"/>
    </row>
    <row r="41" spans="2:16" s="41" customFormat="1" ht="21">
      <c r="B41" s="39"/>
      <c r="C41" s="350"/>
      <c r="D41" s="352" t="s">
        <v>79</v>
      </c>
      <c r="E41" s="352"/>
      <c r="F41" s="344"/>
      <c r="G41" s="98">
        <f>'Алхам 2. Хэмжих хүснэгт'!E29</f>
        <v>0</v>
      </c>
      <c r="H41" s="61">
        <f>'Алхам 4. Онооны хүснэгт,дэлгэрэ'!G56</f>
        <v>0</v>
      </c>
      <c r="I41" s="113"/>
      <c r="J41" s="39"/>
    </row>
    <row r="42" spans="2:16" s="41" customFormat="1" ht="15.75" customHeight="1">
      <c r="B42" s="39"/>
      <c r="C42" s="351"/>
      <c r="D42" s="352" t="s">
        <v>47</v>
      </c>
      <c r="E42" s="352"/>
      <c r="F42" s="347"/>
      <c r="G42" s="98">
        <f>'Алхам 2. Хэмжих хүснэгт'!E30</f>
        <v>1</v>
      </c>
      <c r="H42" s="61">
        <f>'Алхам 4. Онооны хүснэгт,дэлгэрэ'!G58</f>
        <v>0</v>
      </c>
      <c r="I42" s="112"/>
      <c r="J42" s="39"/>
      <c r="P42" s="116"/>
    </row>
    <row r="43" spans="2:16" s="41" customFormat="1">
      <c r="B43" s="39"/>
      <c r="C43" s="390"/>
      <c r="D43" s="390"/>
      <c r="E43" s="390"/>
      <c r="F43" s="390"/>
      <c r="G43" s="390"/>
      <c r="H43" s="390"/>
      <c r="I43" s="390"/>
      <c r="J43" s="39"/>
    </row>
    <row r="44" spans="2:16" s="41" customFormat="1" ht="23.25">
      <c r="B44" s="39"/>
      <c r="C44" s="100">
        <v>5</v>
      </c>
      <c r="D44" s="101" t="s">
        <v>49</v>
      </c>
      <c r="E44" s="102"/>
      <c r="F44" s="49">
        <f>'Алхам 4. Онооны хүснэгт,дэлгэрэ'!E61</f>
        <v>1</v>
      </c>
      <c r="G44" s="86"/>
      <c r="H44" s="50"/>
      <c r="I44" s="107">
        <f>'Алхам 4. Онооны хүснэгт,дэлгэрэ'!H61</f>
        <v>0</v>
      </c>
      <c r="J44" s="114">
        <f>(I44/4)</f>
        <v>0</v>
      </c>
    </row>
    <row r="45" spans="2:16" s="41" customFormat="1">
      <c r="B45" s="39"/>
      <c r="C45" s="373"/>
      <c r="D45" s="374"/>
      <c r="E45" s="375"/>
      <c r="F45" s="346"/>
      <c r="G45" s="348"/>
      <c r="H45" s="348"/>
      <c r="I45" s="349"/>
      <c r="J45" s="39"/>
    </row>
    <row r="46" spans="2:16" s="41" customFormat="1" ht="21">
      <c r="B46" s="39"/>
      <c r="C46" s="350"/>
      <c r="D46" s="307" t="s">
        <v>50</v>
      </c>
      <c r="E46" s="339"/>
      <c r="F46" s="344"/>
      <c r="G46" s="98">
        <f>'Алхам 2. Хэмжих хүснэгт'!E33</f>
        <v>0</v>
      </c>
      <c r="H46" s="61">
        <f>'Алхам 4. Онооны хүснэгт,дэлгэрэ'!G63</f>
        <v>0</v>
      </c>
      <c r="I46" s="113"/>
      <c r="J46" s="39"/>
    </row>
    <row r="47" spans="2:16" s="41" customFormat="1" ht="21">
      <c r="B47" s="39"/>
      <c r="C47" s="350"/>
      <c r="D47" s="307" t="s">
        <v>51</v>
      </c>
      <c r="E47" s="339"/>
      <c r="F47" s="344"/>
      <c r="G47" s="98">
        <f>'Алхам 2. Хэмжих хүснэгт'!E34</f>
        <v>0</v>
      </c>
      <c r="H47" s="61">
        <f>'Алхам 4. Онооны хүснэгт,дэлгэрэ'!G66</f>
        <v>0</v>
      </c>
      <c r="I47" s="113"/>
      <c r="J47" s="39"/>
    </row>
    <row r="48" spans="2:16" s="41" customFormat="1" ht="21">
      <c r="B48" s="39"/>
      <c r="C48" s="351"/>
      <c r="D48" s="307" t="s">
        <v>142</v>
      </c>
      <c r="E48" s="339"/>
      <c r="F48" s="347"/>
      <c r="G48" s="98">
        <f>'Алхам 2. Хэмжих хүснэгт'!E35</f>
        <v>1</v>
      </c>
      <c r="H48" s="61">
        <f>'Алхам 4. Онооны хүснэгт,дэлгэрэ'!G69</f>
        <v>0</v>
      </c>
      <c r="I48" s="112"/>
      <c r="J48" s="39"/>
    </row>
    <row r="49" spans="2:10" s="41" customFormat="1" ht="16.5" customHeight="1">
      <c r="B49" s="39"/>
      <c r="C49" s="340"/>
      <c r="D49" s="340"/>
      <c r="E49" s="340"/>
      <c r="F49" s="340"/>
      <c r="G49" s="340"/>
      <c r="H49" s="340"/>
      <c r="I49" s="341"/>
      <c r="J49" s="39"/>
    </row>
    <row r="50" spans="2:10" s="41" customFormat="1" ht="26.25">
      <c r="B50" s="39"/>
      <c r="C50" s="8">
        <v>6</v>
      </c>
      <c r="D50" s="342" t="s">
        <v>100</v>
      </c>
      <c r="E50" s="342"/>
      <c r="F50" s="5">
        <f>SUM(F20,F26,F32,F39,F44)</f>
        <v>1</v>
      </c>
      <c r="G50" s="3"/>
      <c r="H50" s="4"/>
      <c r="I50" s="108">
        <f>'Алхам 4. Онооны хүснэгт,дэлгэрэ'!I73</f>
        <v>0</v>
      </c>
      <c r="J50" s="115">
        <f>(I50/4)</f>
        <v>0</v>
      </c>
    </row>
    <row r="51" spans="2:10" s="41" customFormat="1">
      <c r="B51" s="39"/>
      <c r="C51" s="388"/>
      <c r="D51" s="388"/>
      <c r="E51" s="388"/>
      <c r="F51" s="388"/>
      <c r="G51" s="388"/>
      <c r="H51" s="388"/>
      <c r="I51" s="388"/>
      <c r="J51" s="39"/>
    </row>
    <row r="52" spans="2:10" s="41" customFormat="1">
      <c r="C52" s="134"/>
    </row>
    <row r="53" spans="2:10" s="41" customFormat="1">
      <c r="C53" s="134"/>
      <c r="G53" s="118"/>
    </row>
    <row r="54" spans="2:10" s="41" customFormat="1" ht="18.75">
      <c r="C54" s="273"/>
      <c r="E54" s="357" t="s">
        <v>188</v>
      </c>
      <c r="F54" s="357"/>
      <c r="G54" s="357"/>
      <c r="H54" s="357"/>
    </row>
    <row r="55" spans="2:10" s="41" customFormat="1">
      <c r="C55" s="273"/>
      <c r="G55" s="118"/>
    </row>
    <row r="56" spans="2:10" s="41" customFormat="1">
      <c r="C56" s="273"/>
      <c r="G56" s="118"/>
    </row>
    <row r="57" spans="2:10" s="41" customFormat="1" ht="28.5" customHeight="1">
      <c r="C57" s="273"/>
      <c r="D57" s="287"/>
      <c r="E57" s="403" t="s">
        <v>195</v>
      </c>
      <c r="F57" s="287"/>
      <c r="G57" s="118"/>
    </row>
    <row r="58" spans="2:10" s="41" customFormat="1">
      <c r="C58" s="273"/>
      <c r="D58" s="287"/>
      <c r="E58" s="402"/>
      <c r="F58" s="287"/>
    </row>
    <row r="59" spans="2:10" s="41" customFormat="1">
      <c r="C59" s="273"/>
      <c r="D59" s="287"/>
      <c r="E59" s="287"/>
      <c r="F59" s="287"/>
    </row>
    <row r="60" spans="2:10" s="41" customFormat="1" ht="18.75">
      <c r="C60" s="273"/>
      <c r="D60" s="287"/>
      <c r="E60" s="289" t="s">
        <v>190</v>
      </c>
      <c r="F60" s="287"/>
    </row>
    <row r="61" spans="2:10" s="41" customFormat="1">
      <c r="C61" s="273"/>
    </row>
    <row r="62" spans="2:10" s="41" customFormat="1">
      <c r="C62" s="273"/>
    </row>
    <row r="63" spans="2:10" s="41" customFormat="1">
      <c r="C63" s="273"/>
    </row>
    <row r="64" spans="2:10" s="41" customFormat="1">
      <c r="C64" s="273"/>
    </row>
    <row r="65" spans="1:9" s="41" customFormat="1">
      <c r="C65" s="273"/>
    </row>
    <row r="66" spans="1:9" s="132" customFormat="1">
      <c r="A66" s="41"/>
      <c r="B66" s="41"/>
      <c r="C66" s="273"/>
      <c r="D66" s="41"/>
      <c r="E66" s="41"/>
      <c r="F66" s="41"/>
      <c r="G66" s="41"/>
      <c r="H66" s="41"/>
      <c r="I66" s="41"/>
    </row>
    <row r="67" spans="1:9" s="132" customFormat="1">
      <c r="A67" s="41"/>
      <c r="B67" s="41"/>
      <c r="C67" s="273"/>
      <c r="D67" s="41"/>
      <c r="E67" s="41"/>
      <c r="F67" s="41"/>
      <c r="G67" s="41"/>
      <c r="H67" s="41"/>
      <c r="I67" s="41"/>
    </row>
    <row r="68" spans="1:9" s="132" customFormat="1">
      <c r="A68" s="41"/>
      <c r="B68" s="41"/>
      <c r="C68" s="273"/>
      <c r="D68" s="41"/>
      <c r="E68" s="41"/>
      <c r="F68" s="41"/>
      <c r="G68" s="41"/>
      <c r="H68" s="41"/>
      <c r="I68" s="41"/>
    </row>
    <row r="69" spans="1:9" s="132" customFormat="1">
      <c r="A69" s="41"/>
      <c r="B69" s="41"/>
      <c r="C69" s="273"/>
      <c r="D69" s="41"/>
      <c r="E69" s="41"/>
      <c r="F69" s="41"/>
      <c r="G69" s="41"/>
      <c r="H69" s="41"/>
      <c r="I69" s="41"/>
    </row>
    <row r="70" spans="1:9" s="132" customFormat="1">
      <c r="A70" s="41"/>
      <c r="B70" s="41"/>
      <c r="C70" s="273"/>
      <c r="D70" s="41"/>
      <c r="E70" s="41"/>
      <c r="F70" s="41"/>
      <c r="G70" s="41"/>
      <c r="H70" s="41"/>
      <c r="I70" s="41"/>
    </row>
    <row r="71" spans="1:9" s="132" customFormat="1">
      <c r="A71" s="41"/>
      <c r="B71" s="41"/>
      <c r="C71" s="273"/>
      <c r="D71" s="41"/>
      <c r="E71" s="41"/>
      <c r="F71" s="41"/>
      <c r="G71" s="41"/>
      <c r="H71" s="41"/>
      <c r="I71" s="41"/>
    </row>
    <row r="72" spans="1:9" s="132" customFormat="1" ht="45">
      <c r="A72" s="41"/>
      <c r="B72" s="41"/>
      <c r="C72" s="264"/>
      <c r="D72" s="41"/>
      <c r="E72" s="285" t="s">
        <v>138</v>
      </c>
      <c r="F72" s="41"/>
      <c r="G72" s="41"/>
      <c r="H72" s="41"/>
      <c r="I72" s="41"/>
    </row>
    <row r="73" spans="1:9" s="132" customFormat="1">
      <c r="A73" s="41"/>
      <c r="B73" s="41"/>
      <c r="C73" s="264"/>
      <c r="D73" s="41"/>
      <c r="E73" s="41"/>
      <c r="F73" s="41"/>
      <c r="G73" s="41"/>
      <c r="H73" s="41"/>
      <c r="I73" s="41"/>
    </row>
    <row r="74" spans="1:9" s="132" customFormat="1">
      <c r="A74" s="41"/>
      <c r="B74" s="41"/>
      <c r="C74" s="264"/>
      <c r="D74" s="41"/>
      <c r="E74" s="41"/>
      <c r="F74" s="41"/>
      <c r="G74" s="41"/>
      <c r="H74" s="41"/>
      <c r="I74" s="41"/>
    </row>
    <row r="75" spans="1:9" s="132" customFormat="1">
      <c r="A75" s="41"/>
      <c r="B75" s="41"/>
      <c r="C75" s="264"/>
      <c r="D75" s="41"/>
      <c r="E75" s="383" t="s">
        <v>192</v>
      </c>
      <c r="F75" s="41"/>
      <c r="G75" s="41"/>
      <c r="H75" s="41"/>
      <c r="I75" s="41"/>
    </row>
    <row r="76" spans="1:9" s="132" customFormat="1">
      <c r="A76" s="41"/>
      <c r="B76" s="41"/>
      <c r="C76" s="264"/>
      <c r="D76" s="41"/>
      <c r="E76" s="383"/>
      <c r="F76" s="41"/>
      <c r="G76" s="41"/>
      <c r="H76" s="41"/>
      <c r="I76" s="41"/>
    </row>
    <row r="77" spans="1:9" s="132" customFormat="1">
      <c r="A77" s="41"/>
      <c r="B77" s="41"/>
      <c r="C77" s="264"/>
      <c r="D77" s="41"/>
      <c r="E77" s="383"/>
      <c r="F77" s="41"/>
      <c r="G77" s="41"/>
      <c r="H77" s="41"/>
      <c r="I77" s="41"/>
    </row>
    <row r="78" spans="1:9" s="132" customFormat="1">
      <c r="A78" s="41"/>
      <c r="B78" s="41"/>
      <c r="C78" s="264"/>
      <c r="D78" s="41"/>
      <c r="E78" s="383"/>
      <c r="F78" s="41"/>
      <c r="G78" s="41"/>
      <c r="H78" s="41"/>
      <c r="I78" s="41"/>
    </row>
    <row r="79" spans="1:9" s="132" customFormat="1">
      <c r="A79" s="41"/>
      <c r="B79" s="41"/>
      <c r="C79" s="264"/>
      <c r="D79" s="41"/>
      <c r="E79" s="41"/>
      <c r="F79" s="41"/>
      <c r="G79" s="41"/>
      <c r="H79" s="41"/>
      <c r="I79" s="41"/>
    </row>
    <row r="80" spans="1:9" s="132" customFormat="1">
      <c r="A80" s="41"/>
      <c r="B80" s="41"/>
      <c r="C80" s="264"/>
      <c r="D80" s="41"/>
      <c r="E80" s="41"/>
      <c r="F80" s="41"/>
      <c r="G80" s="41"/>
      <c r="H80" s="41"/>
      <c r="I80" s="41"/>
    </row>
    <row r="81" spans="1:9" s="132" customFormat="1">
      <c r="A81" s="41"/>
      <c r="B81" s="41"/>
      <c r="C81" s="264"/>
      <c r="D81" s="41"/>
      <c r="E81" s="385" t="s">
        <v>193</v>
      </c>
      <c r="F81" s="41"/>
      <c r="G81" s="41"/>
      <c r="H81" s="41"/>
      <c r="I81" s="41"/>
    </row>
    <row r="82" spans="1:9" s="132" customFormat="1">
      <c r="A82" s="41"/>
      <c r="B82" s="41"/>
      <c r="C82" s="264"/>
      <c r="D82" s="41"/>
      <c r="E82" s="385"/>
      <c r="F82" s="41"/>
      <c r="G82" s="41"/>
      <c r="H82" s="41"/>
      <c r="I82" s="41"/>
    </row>
    <row r="83" spans="1:9" s="41" customFormat="1">
      <c r="C83" s="273"/>
      <c r="E83" s="385"/>
      <c r="G83" s="118"/>
    </row>
    <row r="84" spans="1:9" s="41" customFormat="1">
      <c r="C84" s="273"/>
      <c r="E84" s="385"/>
    </row>
    <row r="85" spans="1:9" s="41" customFormat="1">
      <c r="C85" s="273"/>
      <c r="E85" s="385"/>
    </row>
    <row r="86" spans="1:9" s="41" customFormat="1">
      <c r="C86" s="273"/>
    </row>
    <row r="87" spans="1:9" s="41" customFormat="1">
      <c r="C87" s="273"/>
    </row>
    <row r="88" spans="1:9" s="41" customFormat="1">
      <c r="C88" s="273"/>
    </row>
    <row r="89" spans="1:9" s="41" customFormat="1">
      <c r="C89" s="273"/>
      <c r="E89" s="383" t="s">
        <v>194</v>
      </c>
    </row>
    <row r="90" spans="1:9" s="41" customFormat="1">
      <c r="C90" s="273"/>
      <c r="E90" s="383"/>
    </row>
    <row r="91" spans="1:9" s="41" customFormat="1">
      <c r="C91" s="273"/>
      <c r="E91" s="383"/>
    </row>
    <row r="92" spans="1:9" s="132" customFormat="1">
      <c r="A92" s="41"/>
      <c r="B92" s="41"/>
      <c r="C92" s="273"/>
      <c r="D92" s="41"/>
      <c r="E92" s="383"/>
      <c r="F92" s="41"/>
      <c r="G92" s="41"/>
      <c r="H92" s="41"/>
      <c r="I92" s="41"/>
    </row>
    <row r="93" spans="1:9" s="132" customFormat="1">
      <c r="A93" s="41"/>
      <c r="B93" s="41"/>
      <c r="C93" s="273"/>
      <c r="D93" s="41"/>
      <c r="E93" s="383"/>
      <c r="F93" s="41"/>
      <c r="G93" s="41"/>
      <c r="H93" s="41"/>
      <c r="I93" s="41"/>
    </row>
    <row r="94" spans="1:9" s="132" customFormat="1">
      <c r="A94" s="41"/>
      <c r="B94" s="41"/>
      <c r="C94" s="273"/>
      <c r="D94" s="41"/>
      <c r="E94" s="41"/>
      <c r="F94" s="41"/>
      <c r="G94" s="41"/>
      <c r="H94" s="41"/>
      <c r="I94" s="41"/>
    </row>
    <row r="95" spans="1:9" s="132" customFormat="1">
      <c r="A95" s="41"/>
      <c r="B95" s="41"/>
      <c r="C95" s="273" t="s">
        <v>125</v>
      </c>
      <c r="D95" s="41"/>
      <c r="E95" s="41"/>
      <c r="F95" s="41"/>
      <c r="G95" s="41"/>
      <c r="H95" s="41"/>
      <c r="I95" s="41"/>
    </row>
    <row r="96" spans="1:9" s="132" customFormat="1">
      <c r="A96" s="41"/>
      <c r="B96" s="41"/>
      <c r="C96" s="273"/>
      <c r="D96" s="41"/>
      <c r="E96" s="41"/>
      <c r="F96" s="41"/>
      <c r="G96" s="41"/>
      <c r="H96" s="41"/>
      <c r="I96" s="41"/>
    </row>
    <row r="97" spans="1:9" s="132" customFormat="1">
      <c r="A97" s="41"/>
      <c r="B97" s="41"/>
      <c r="C97" s="264"/>
      <c r="D97" s="41"/>
      <c r="E97" s="41"/>
      <c r="F97" s="41"/>
      <c r="G97" s="41"/>
      <c r="H97" s="41"/>
      <c r="I97" s="41"/>
    </row>
    <row r="98" spans="1:9" s="132" customFormat="1">
      <c r="A98" s="41"/>
      <c r="B98" s="41"/>
      <c r="C98" s="264"/>
      <c r="D98" s="41"/>
      <c r="E98" s="41"/>
      <c r="F98" s="41"/>
      <c r="G98" s="41"/>
      <c r="H98" s="41"/>
      <c r="I98" s="41"/>
    </row>
    <row r="99" spans="1:9" s="132" customFormat="1">
      <c r="A99" s="41"/>
      <c r="B99" s="41"/>
      <c r="C99" s="264"/>
      <c r="D99" s="41"/>
      <c r="E99" s="41"/>
      <c r="F99" s="41"/>
      <c r="G99" s="41"/>
      <c r="H99" s="41"/>
      <c r="I99" s="41"/>
    </row>
    <row r="100" spans="1:9" s="132" customFormat="1">
      <c r="A100" s="41"/>
      <c r="B100" s="41"/>
      <c r="C100" s="264"/>
      <c r="D100" s="41"/>
      <c r="E100" s="41"/>
      <c r="F100" s="41"/>
      <c r="G100" s="41"/>
      <c r="H100" s="41"/>
      <c r="I100" s="41"/>
    </row>
    <row r="101" spans="1:9" s="132" customFormat="1">
      <c r="A101" s="41"/>
      <c r="B101" s="41"/>
      <c r="C101" s="264"/>
      <c r="D101" s="41"/>
      <c r="E101" s="41"/>
      <c r="F101" s="41"/>
      <c r="G101" s="41"/>
      <c r="H101" s="41"/>
      <c r="I101" s="41"/>
    </row>
    <row r="102" spans="1:9" s="132" customFormat="1">
      <c r="A102" s="41"/>
      <c r="B102" s="41"/>
      <c r="C102" s="264"/>
      <c r="D102" s="41"/>
      <c r="E102" s="41"/>
      <c r="F102" s="41"/>
      <c r="G102" s="41"/>
      <c r="H102" s="41"/>
      <c r="I102" s="41"/>
    </row>
    <row r="103" spans="1:9" s="132" customFormat="1">
      <c r="A103" s="41"/>
      <c r="B103" s="41"/>
      <c r="C103" s="264"/>
      <c r="D103" s="41"/>
      <c r="E103" s="41"/>
      <c r="F103" s="41"/>
      <c r="G103" s="41"/>
      <c r="H103" s="41"/>
      <c r="I103" s="41"/>
    </row>
    <row r="104" spans="1:9" s="132" customFormat="1">
      <c r="A104" s="41"/>
      <c r="B104" s="41"/>
      <c r="C104" s="264"/>
      <c r="D104" s="41"/>
      <c r="E104" s="41"/>
      <c r="F104" s="41"/>
      <c r="G104" s="41"/>
      <c r="H104" s="41"/>
      <c r="I104" s="41"/>
    </row>
    <row r="105" spans="1:9" s="132" customFormat="1">
      <c r="A105" s="41"/>
      <c r="B105" s="41"/>
      <c r="C105" s="264"/>
      <c r="D105" s="41"/>
      <c r="E105" s="41"/>
      <c r="F105" s="41"/>
      <c r="G105" s="41"/>
      <c r="H105" s="41"/>
      <c r="I105" s="41"/>
    </row>
    <row r="106" spans="1:9" s="132" customFormat="1">
      <c r="A106" s="41"/>
      <c r="B106" s="41"/>
      <c r="C106" s="264"/>
      <c r="D106" s="41"/>
      <c r="E106" s="41"/>
      <c r="F106" s="41"/>
      <c r="G106" s="41"/>
      <c r="H106" s="41"/>
      <c r="I106" s="41"/>
    </row>
    <row r="107" spans="1:9" s="132" customFormat="1">
      <c r="A107" s="41"/>
      <c r="B107" s="41"/>
      <c r="C107" s="264"/>
      <c r="D107" s="41"/>
      <c r="E107" s="41"/>
      <c r="F107" s="41"/>
      <c r="G107" s="41"/>
      <c r="H107" s="41"/>
      <c r="I107" s="41"/>
    </row>
    <row r="108" spans="1:9" s="132" customFormat="1">
      <c r="A108" s="41"/>
      <c r="B108" s="41"/>
      <c r="C108" s="264"/>
      <c r="D108" s="41"/>
      <c r="E108" s="41"/>
      <c r="F108" s="41"/>
      <c r="G108" s="41"/>
      <c r="H108" s="41"/>
      <c r="I108" s="41"/>
    </row>
    <row r="109" spans="1:9" s="132" customFormat="1">
      <c r="A109" s="41"/>
      <c r="B109" s="41"/>
      <c r="C109" s="264"/>
      <c r="D109" s="41"/>
      <c r="E109" s="41"/>
      <c r="F109" s="41"/>
      <c r="G109" s="41"/>
      <c r="H109" s="41"/>
      <c r="I109" s="41"/>
    </row>
    <row r="110" spans="1:9" s="132" customFormat="1">
      <c r="A110" s="41"/>
      <c r="B110" s="41"/>
      <c r="C110" s="264"/>
      <c r="D110" s="41"/>
      <c r="E110" s="41"/>
      <c r="F110" s="41"/>
      <c r="G110" s="41"/>
      <c r="H110" s="41"/>
      <c r="I110" s="41"/>
    </row>
    <row r="111" spans="1:9" s="132" customFormat="1">
      <c r="A111" s="41"/>
      <c r="B111" s="41"/>
      <c r="C111" s="264"/>
      <c r="D111" s="41"/>
      <c r="E111" s="41"/>
      <c r="F111" s="41"/>
      <c r="G111" s="41"/>
      <c r="H111" s="41"/>
      <c r="I111" s="41"/>
    </row>
    <row r="112" spans="1:9" s="132" customFormat="1">
      <c r="A112" s="41"/>
      <c r="B112" s="41"/>
      <c r="C112" s="264"/>
      <c r="D112" s="41"/>
      <c r="E112" s="41"/>
      <c r="F112" s="41"/>
      <c r="G112" s="41"/>
      <c r="H112" s="41"/>
      <c r="I112" s="41"/>
    </row>
    <row r="113" spans="1:9" s="132" customFormat="1">
      <c r="A113" s="41"/>
      <c r="B113" s="41"/>
      <c r="C113" s="264"/>
      <c r="D113" s="41"/>
      <c r="E113" s="41"/>
      <c r="F113" s="41"/>
      <c r="G113" s="41"/>
      <c r="H113" s="41"/>
      <c r="I113" s="41"/>
    </row>
    <row r="114" spans="1:9" s="132" customFormat="1">
      <c r="A114" s="41"/>
      <c r="B114" s="41"/>
      <c r="C114" s="264"/>
      <c r="D114" s="41"/>
      <c r="E114" s="41"/>
      <c r="F114" s="41"/>
      <c r="G114" s="41"/>
      <c r="H114" s="41"/>
      <c r="I114" s="41"/>
    </row>
    <row r="115" spans="1:9" s="132" customFormat="1">
      <c r="A115" s="41"/>
      <c r="B115" s="41"/>
      <c r="C115" s="264"/>
      <c r="D115" s="41"/>
      <c r="E115" s="41"/>
      <c r="F115" s="41"/>
      <c r="G115" s="41"/>
      <c r="H115" s="41"/>
      <c r="I115" s="41"/>
    </row>
    <row r="116" spans="1:9" s="132" customFormat="1">
      <c r="A116" s="41"/>
      <c r="B116" s="41"/>
      <c r="C116" s="264"/>
      <c r="D116" s="41"/>
      <c r="E116" s="41"/>
      <c r="F116" s="41"/>
      <c r="G116" s="41"/>
      <c r="H116" s="41"/>
      <c r="I116" s="41"/>
    </row>
    <row r="117" spans="1:9" s="132" customFormat="1">
      <c r="A117" s="41"/>
      <c r="B117" s="41"/>
      <c r="C117" s="264"/>
      <c r="D117" s="41"/>
      <c r="E117" s="41"/>
      <c r="F117" s="41"/>
      <c r="G117" s="41"/>
      <c r="H117" s="41"/>
      <c r="I117" s="41"/>
    </row>
    <row r="118" spans="1:9" s="132" customFormat="1">
      <c r="A118" s="41"/>
      <c r="B118" s="41"/>
      <c r="C118" s="264"/>
      <c r="D118" s="41"/>
      <c r="E118" s="41"/>
      <c r="F118" s="41"/>
      <c r="G118" s="41"/>
      <c r="H118" s="41"/>
      <c r="I118" s="41"/>
    </row>
    <row r="119" spans="1:9" s="132" customFormat="1">
      <c r="A119" s="41"/>
      <c r="B119" s="41"/>
      <c r="C119" s="264"/>
      <c r="D119" s="41"/>
      <c r="E119" s="41"/>
      <c r="F119" s="41"/>
      <c r="G119" s="41"/>
      <c r="H119" s="41"/>
      <c r="I119" s="41"/>
    </row>
    <row r="120" spans="1:9" s="132" customFormat="1">
      <c r="A120" s="41"/>
      <c r="B120" s="41"/>
      <c r="C120" s="264"/>
      <c r="D120" s="41"/>
      <c r="E120" s="41"/>
      <c r="F120" s="41"/>
      <c r="G120" s="41"/>
      <c r="H120" s="41"/>
      <c r="I120" s="41"/>
    </row>
    <row r="121" spans="1:9" s="132" customFormat="1">
      <c r="A121" s="41"/>
      <c r="B121" s="41"/>
      <c r="C121" s="264"/>
      <c r="D121" s="41"/>
      <c r="E121" s="41"/>
      <c r="F121" s="41"/>
      <c r="G121" s="41"/>
      <c r="H121" s="41"/>
      <c r="I121" s="41"/>
    </row>
    <row r="122" spans="1:9" s="132" customFormat="1">
      <c r="A122" s="41"/>
      <c r="B122" s="41"/>
      <c r="C122" s="264"/>
      <c r="D122" s="41"/>
      <c r="E122" s="41"/>
      <c r="F122" s="41"/>
      <c r="G122" s="41"/>
      <c r="H122" s="41"/>
      <c r="I122" s="41"/>
    </row>
    <row r="123" spans="1:9" s="132" customFormat="1">
      <c r="A123" s="41"/>
      <c r="B123" s="41"/>
      <c r="C123" s="264"/>
      <c r="D123" s="41"/>
      <c r="E123" s="41"/>
      <c r="F123" s="41"/>
      <c r="G123" s="41"/>
      <c r="H123" s="41"/>
      <c r="I123" s="41"/>
    </row>
    <row r="124" spans="1:9" s="132" customFormat="1">
      <c r="A124" s="41"/>
      <c r="B124" s="41"/>
      <c r="C124" s="264"/>
      <c r="D124" s="41"/>
      <c r="E124" s="41"/>
      <c r="F124" s="41"/>
      <c r="G124" s="41"/>
      <c r="H124" s="41"/>
      <c r="I124" s="41"/>
    </row>
    <row r="125" spans="1:9" s="132" customFormat="1">
      <c r="A125" s="41"/>
      <c r="B125" s="41"/>
      <c r="C125" s="264"/>
      <c r="D125" s="41"/>
      <c r="E125" s="41"/>
      <c r="F125" s="41"/>
      <c r="G125" s="41"/>
      <c r="H125" s="41"/>
      <c r="I125" s="41"/>
    </row>
    <row r="126" spans="1:9" s="132" customFormat="1">
      <c r="A126" s="41"/>
      <c r="B126" s="41"/>
      <c r="C126" s="264"/>
      <c r="D126" s="41"/>
      <c r="E126" s="41"/>
      <c r="F126" s="41"/>
      <c r="G126" s="41"/>
      <c r="H126" s="41"/>
      <c r="I126" s="41"/>
    </row>
    <row r="127" spans="1:9" s="132" customFormat="1">
      <c r="A127" s="41"/>
      <c r="B127" s="41"/>
      <c r="C127" s="264"/>
      <c r="D127" s="41"/>
      <c r="E127" s="41"/>
      <c r="F127" s="41"/>
      <c r="G127" s="41"/>
      <c r="H127" s="41"/>
      <c r="I127" s="41"/>
    </row>
    <row r="128" spans="1:9" s="132" customFormat="1">
      <c r="A128" s="41"/>
      <c r="B128" s="41"/>
      <c r="C128" s="264"/>
      <c r="D128" s="41"/>
      <c r="E128" s="41"/>
      <c r="F128" s="41"/>
      <c r="G128" s="41"/>
      <c r="H128" s="41"/>
      <c r="I128" s="41"/>
    </row>
    <row r="129" spans="1:9" s="132" customFormat="1">
      <c r="A129" s="41"/>
      <c r="B129" s="41"/>
      <c r="C129" s="264"/>
      <c r="D129" s="41"/>
      <c r="E129" s="41"/>
      <c r="F129" s="41"/>
      <c r="G129" s="41"/>
      <c r="H129" s="41"/>
      <c r="I129" s="41"/>
    </row>
    <row r="130" spans="1:9" s="132" customFormat="1">
      <c r="A130" s="41"/>
      <c r="B130" s="41"/>
      <c r="C130" s="264"/>
      <c r="D130" s="41"/>
      <c r="E130" s="41"/>
      <c r="F130" s="41"/>
      <c r="G130" s="41"/>
      <c r="H130" s="41"/>
      <c r="I130" s="41"/>
    </row>
    <row r="131" spans="1:9" s="132" customFormat="1">
      <c r="A131" s="41"/>
      <c r="B131" s="41"/>
      <c r="C131" s="264"/>
      <c r="D131" s="41"/>
      <c r="E131" s="41"/>
      <c r="F131" s="41"/>
      <c r="G131" s="41"/>
      <c r="H131" s="41"/>
      <c r="I131" s="41"/>
    </row>
    <row r="132" spans="1:9" s="132" customFormat="1">
      <c r="A132" s="41"/>
      <c r="B132" s="41"/>
      <c r="C132" s="264"/>
      <c r="D132" s="41"/>
      <c r="E132" s="41"/>
      <c r="F132" s="41"/>
      <c r="G132" s="41"/>
      <c r="H132" s="41"/>
      <c r="I132" s="41"/>
    </row>
    <row r="133" spans="1:9" s="132" customFormat="1">
      <c r="A133" s="41"/>
      <c r="B133" s="41"/>
      <c r="C133" s="264"/>
      <c r="D133" s="41"/>
      <c r="E133" s="41"/>
      <c r="F133" s="41"/>
      <c r="G133" s="41"/>
      <c r="H133" s="41"/>
      <c r="I133" s="41"/>
    </row>
    <row r="134" spans="1:9" s="132" customFormat="1">
      <c r="A134" s="41"/>
      <c r="B134" s="41"/>
      <c r="C134" s="264"/>
      <c r="D134" s="41"/>
      <c r="E134" s="41"/>
      <c r="F134" s="41"/>
      <c r="G134" s="41"/>
      <c r="H134" s="41"/>
      <c r="I134" s="41"/>
    </row>
    <row r="135" spans="1:9" s="132" customFormat="1">
      <c r="A135" s="41"/>
      <c r="B135" s="41"/>
      <c r="C135" s="264"/>
      <c r="D135" s="41"/>
      <c r="E135" s="41"/>
      <c r="F135" s="41"/>
      <c r="G135" s="41"/>
      <c r="H135" s="41"/>
      <c r="I135" s="41"/>
    </row>
    <row r="136" spans="1:9" s="132" customFormat="1">
      <c r="A136" s="41"/>
      <c r="B136" s="41"/>
      <c r="C136" s="264"/>
      <c r="D136" s="41"/>
      <c r="E136" s="41"/>
      <c r="F136" s="41"/>
      <c r="G136" s="41"/>
      <c r="H136" s="41"/>
      <c r="I136" s="41"/>
    </row>
    <row r="137" spans="1:9" s="132" customFormat="1">
      <c r="A137" s="41"/>
      <c r="B137" s="41"/>
      <c r="C137" s="264"/>
      <c r="D137" s="41"/>
      <c r="E137" s="41"/>
      <c r="F137" s="41"/>
      <c r="G137" s="41"/>
      <c r="H137" s="41"/>
      <c r="I137" s="41"/>
    </row>
    <row r="138" spans="1:9" s="132" customFormat="1">
      <c r="A138" s="41"/>
      <c r="B138" s="41"/>
      <c r="C138" s="264"/>
      <c r="D138" s="41"/>
      <c r="E138" s="41"/>
      <c r="F138" s="41"/>
      <c r="G138" s="41"/>
      <c r="H138" s="41"/>
      <c r="I138" s="41"/>
    </row>
    <row r="139" spans="1:9" s="132" customFormat="1">
      <c r="A139" s="41"/>
      <c r="B139" s="41"/>
      <c r="C139" s="264"/>
      <c r="D139" s="41"/>
      <c r="E139" s="41"/>
      <c r="F139" s="41"/>
      <c r="G139" s="41"/>
      <c r="H139" s="41"/>
      <c r="I139" s="41"/>
    </row>
    <row r="140" spans="1:9" s="41" customFormat="1">
      <c r="C140" s="264"/>
    </row>
    <row r="141" spans="1:9" s="41" customFormat="1">
      <c r="C141" s="264"/>
    </row>
    <row r="142" spans="1:9" s="41" customFormat="1">
      <c r="C142" s="134"/>
    </row>
    <row r="143" spans="1:9" s="41" customFormat="1">
      <c r="C143" s="134"/>
      <c r="D143" s="245"/>
      <c r="E143" s="248" t="s">
        <v>3</v>
      </c>
    </row>
    <row r="144" spans="1:9" s="41" customFormat="1">
      <c r="C144" s="134"/>
      <c r="E144" s="246"/>
    </row>
    <row r="145" spans="3:9" s="41" customFormat="1">
      <c r="C145" s="134"/>
      <c r="E145" s="249" t="s">
        <v>5</v>
      </c>
      <c r="F145" s="399" t="s">
        <v>12</v>
      </c>
      <c r="G145" s="399"/>
      <c r="H145" s="399"/>
      <c r="I145" s="399"/>
    </row>
    <row r="146" spans="3:9" s="41" customFormat="1">
      <c r="C146" s="134"/>
      <c r="E146" s="246" t="s">
        <v>6</v>
      </c>
      <c r="F146" s="400" t="s">
        <v>6</v>
      </c>
      <c r="G146" s="400"/>
      <c r="H146" s="400"/>
      <c r="I146" s="400"/>
    </row>
    <row r="147" spans="3:9" s="41" customFormat="1">
      <c r="C147" s="134"/>
      <c r="E147" s="247" t="s">
        <v>7</v>
      </c>
      <c r="F147" s="401" t="s">
        <v>7</v>
      </c>
      <c r="G147" s="401"/>
      <c r="H147" s="401"/>
      <c r="I147" s="401"/>
    </row>
    <row r="148" spans="3:9" s="41" customFormat="1">
      <c r="C148" s="134"/>
      <c r="E148" s="247"/>
      <c r="F148" s="402"/>
      <c r="G148" s="402"/>
      <c r="H148" s="402"/>
      <c r="I148" s="402"/>
    </row>
    <row r="149" spans="3:9" s="41" customFormat="1">
      <c r="C149" s="134"/>
      <c r="E149" s="246" t="s">
        <v>8</v>
      </c>
      <c r="F149" s="399" t="s">
        <v>13</v>
      </c>
      <c r="G149" s="399"/>
      <c r="H149" s="399"/>
      <c r="I149" s="399"/>
    </row>
    <row r="150" spans="3:9" s="41" customFormat="1">
      <c r="C150" s="134"/>
      <c r="E150" s="247" t="s">
        <v>9</v>
      </c>
      <c r="F150" s="401" t="s">
        <v>14</v>
      </c>
      <c r="G150" s="401"/>
      <c r="H150" s="401"/>
      <c r="I150" s="401"/>
    </row>
    <row r="151" spans="3:9" s="41" customFormat="1">
      <c r="C151" s="134"/>
      <c r="E151" s="247"/>
      <c r="F151" s="401" t="s">
        <v>15</v>
      </c>
      <c r="G151" s="401"/>
      <c r="H151" s="401"/>
      <c r="I151" s="401"/>
    </row>
    <row r="152" spans="3:9" s="41" customFormat="1">
      <c r="C152" s="134"/>
      <c r="E152" s="246" t="s">
        <v>10</v>
      </c>
      <c r="F152" s="401" t="s">
        <v>16</v>
      </c>
      <c r="G152" s="401"/>
      <c r="H152" s="401"/>
      <c r="I152" s="401"/>
    </row>
    <row r="153" spans="3:9" s="41" customFormat="1">
      <c r="C153" s="134"/>
      <c r="E153" s="247" t="s">
        <v>11</v>
      </c>
      <c r="F153" s="401" t="s">
        <v>17</v>
      </c>
      <c r="G153" s="401"/>
      <c r="H153" s="401"/>
      <c r="I153" s="401"/>
    </row>
    <row r="154" spans="3:9" s="41" customFormat="1">
      <c r="C154" s="134"/>
      <c r="E154" s="247" t="s">
        <v>4</v>
      </c>
      <c r="F154" s="401" t="s">
        <v>18</v>
      </c>
      <c r="G154" s="401"/>
      <c r="H154" s="401"/>
      <c r="I154" s="401"/>
    </row>
    <row r="155" spans="3:9" s="41" customFormat="1">
      <c r="C155" s="134"/>
      <c r="E155" s="247"/>
    </row>
    <row r="156" spans="3:9" s="41" customFormat="1">
      <c r="C156" s="134"/>
      <c r="E156" s="247"/>
    </row>
    <row r="157" spans="3:9" s="41" customFormat="1">
      <c r="C157" s="134"/>
      <c r="E157" s="247"/>
    </row>
    <row r="158" spans="3:9" s="41" customFormat="1">
      <c r="C158" s="134"/>
      <c r="E158" s="246"/>
    </row>
    <row r="159" spans="3:9" s="41" customFormat="1">
      <c r="C159" s="134"/>
      <c r="E159" s="247"/>
    </row>
    <row r="160" spans="3:9" s="41" customFormat="1">
      <c r="C160" s="134"/>
      <c r="E160" s="247"/>
    </row>
    <row r="161" spans="3:5" s="41" customFormat="1">
      <c r="C161" s="134"/>
      <c r="E161" s="247"/>
    </row>
    <row r="162" spans="3:5" s="41" customFormat="1">
      <c r="C162" s="134"/>
      <c r="E162" s="247"/>
    </row>
    <row r="163" spans="3:5" s="41" customFormat="1">
      <c r="C163" s="134"/>
      <c r="E163" s="247"/>
    </row>
    <row r="164" spans="3:5" s="41" customFormat="1">
      <c r="C164" s="134"/>
      <c r="E164" s="246"/>
    </row>
    <row r="165" spans="3:5" s="41" customFormat="1">
      <c r="C165" s="134"/>
      <c r="E165" s="247"/>
    </row>
    <row r="166" spans="3:5" s="41" customFormat="1">
      <c r="C166" s="134"/>
    </row>
    <row r="167" spans="3:5" s="41" customFormat="1">
      <c r="C167" s="134"/>
    </row>
    <row r="168" spans="3:5" s="41" customFormat="1">
      <c r="C168" s="134"/>
    </row>
    <row r="169" spans="3:5" s="41" customFormat="1">
      <c r="C169" s="134"/>
    </row>
    <row r="170" spans="3:5" s="41" customFormat="1">
      <c r="C170" s="134"/>
    </row>
    <row r="171" spans="3:5" s="41" customFormat="1">
      <c r="C171" s="134"/>
    </row>
    <row r="172" spans="3:5" s="41" customFormat="1">
      <c r="C172" s="134"/>
    </row>
    <row r="173" spans="3:5" s="41" customFormat="1">
      <c r="C173" s="134"/>
    </row>
    <row r="174" spans="3:5" s="41" customFormat="1">
      <c r="C174" s="134"/>
    </row>
    <row r="175" spans="3:5" s="41" customFormat="1">
      <c r="C175" s="134"/>
    </row>
    <row r="176" spans="3:5" s="41" customFormat="1">
      <c r="C176" s="134"/>
    </row>
    <row r="177" spans="3:3" s="41" customFormat="1">
      <c r="C177" s="134"/>
    </row>
    <row r="178" spans="3:3" s="41" customFormat="1">
      <c r="C178" s="134"/>
    </row>
    <row r="179" spans="3:3" s="41" customFormat="1">
      <c r="C179" s="134"/>
    </row>
    <row r="180" spans="3:3" s="41" customFormat="1">
      <c r="C180" s="134"/>
    </row>
    <row r="181" spans="3:3" s="41" customFormat="1">
      <c r="C181" s="134"/>
    </row>
    <row r="182" spans="3:3" s="41" customFormat="1">
      <c r="C182" s="134"/>
    </row>
    <row r="183" spans="3:3" s="41" customFormat="1">
      <c r="C183" s="134"/>
    </row>
    <row r="184" spans="3:3" s="41" customFormat="1">
      <c r="C184" s="134"/>
    </row>
    <row r="185" spans="3:3" s="41" customFormat="1">
      <c r="C185" s="134"/>
    </row>
    <row r="186" spans="3:3" s="41" customFormat="1">
      <c r="C186" s="134"/>
    </row>
    <row r="187" spans="3:3" s="41" customFormat="1">
      <c r="C187" s="134"/>
    </row>
    <row r="188" spans="3:3" s="41" customFormat="1">
      <c r="C188" s="134"/>
    </row>
    <row r="189" spans="3:3" s="41" customFormat="1">
      <c r="C189" s="134"/>
    </row>
    <row r="190" spans="3:3" s="41" customFormat="1">
      <c r="C190" s="134"/>
    </row>
    <row r="191" spans="3:3" s="41" customFormat="1">
      <c r="C191" s="134"/>
    </row>
    <row r="192" spans="3:3" s="41" customFormat="1">
      <c r="C192" s="134"/>
    </row>
    <row r="193" spans="3:3" s="41" customFormat="1">
      <c r="C193" s="134"/>
    </row>
    <row r="194" spans="3:3" s="41" customFormat="1">
      <c r="C194" s="134"/>
    </row>
    <row r="195" spans="3:3" s="41" customFormat="1">
      <c r="C195" s="134"/>
    </row>
    <row r="196" spans="3:3" s="41" customFormat="1">
      <c r="C196" s="134"/>
    </row>
    <row r="197" spans="3:3" s="41" customFormat="1">
      <c r="C197" s="134"/>
    </row>
    <row r="198" spans="3:3" s="41" customFormat="1">
      <c r="C198" s="134"/>
    </row>
    <row r="199" spans="3:3" s="41" customFormat="1">
      <c r="C199" s="134"/>
    </row>
    <row r="200" spans="3:3" s="41" customFormat="1">
      <c r="C200" s="134"/>
    </row>
    <row r="201" spans="3:3" s="41" customFormat="1">
      <c r="C201" s="134"/>
    </row>
    <row r="202" spans="3:3" s="41" customFormat="1">
      <c r="C202" s="134"/>
    </row>
    <row r="203" spans="3:3" s="41" customFormat="1">
      <c r="C203" s="134"/>
    </row>
    <row r="204" spans="3:3" s="41" customFormat="1">
      <c r="C204" s="134"/>
    </row>
    <row r="205" spans="3:3" s="41" customFormat="1">
      <c r="C205" s="134"/>
    </row>
    <row r="206" spans="3:3" s="41" customFormat="1">
      <c r="C206" s="134"/>
    </row>
    <row r="207" spans="3:3" s="41" customFormat="1">
      <c r="C207" s="134"/>
    </row>
    <row r="208" spans="3:3" s="41" customFormat="1">
      <c r="C208" s="134"/>
    </row>
    <row r="209" spans="3:3" s="41" customFormat="1">
      <c r="C209" s="134"/>
    </row>
    <row r="210" spans="3:3" s="41" customFormat="1">
      <c r="C210" s="134"/>
    </row>
    <row r="211" spans="3:3" s="41" customFormat="1">
      <c r="C211" s="134"/>
    </row>
    <row r="212" spans="3:3" s="41" customFormat="1">
      <c r="C212" s="134"/>
    </row>
    <row r="213" spans="3:3" s="41" customFormat="1">
      <c r="C213" s="134"/>
    </row>
    <row r="214" spans="3:3" s="41" customFormat="1">
      <c r="C214" s="134"/>
    </row>
    <row r="215" spans="3:3" s="41" customFormat="1">
      <c r="C215" s="134"/>
    </row>
    <row r="216" spans="3:3" s="41" customFormat="1">
      <c r="C216" s="134"/>
    </row>
    <row r="217" spans="3:3" s="41" customFormat="1">
      <c r="C217" s="134"/>
    </row>
    <row r="218" spans="3:3" s="41" customFormat="1">
      <c r="C218" s="134"/>
    </row>
    <row r="219" spans="3:3" s="41" customFormat="1">
      <c r="C219" s="134"/>
    </row>
    <row r="220" spans="3:3" s="41" customFormat="1">
      <c r="C220" s="134"/>
    </row>
    <row r="221" spans="3:3" s="41" customFormat="1">
      <c r="C221" s="134"/>
    </row>
    <row r="222" spans="3:3" s="41" customFormat="1">
      <c r="C222" s="134"/>
    </row>
    <row r="223" spans="3:3" s="41" customFormat="1">
      <c r="C223" s="134"/>
    </row>
    <row r="224" spans="3:3" s="41" customFormat="1">
      <c r="C224" s="134"/>
    </row>
    <row r="225" spans="3:3" s="41" customFormat="1">
      <c r="C225" s="134"/>
    </row>
    <row r="226" spans="3:3" s="41" customFormat="1">
      <c r="C226" s="134"/>
    </row>
    <row r="227" spans="3:3" s="41" customFormat="1">
      <c r="C227" s="134"/>
    </row>
    <row r="228" spans="3:3" s="41" customFormat="1">
      <c r="C228" s="134"/>
    </row>
    <row r="229" spans="3:3" s="41" customFormat="1">
      <c r="C229" s="134"/>
    </row>
    <row r="230" spans="3:3" s="41" customFormat="1">
      <c r="C230" s="134"/>
    </row>
    <row r="231" spans="3:3" s="41" customFormat="1">
      <c r="C231" s="134"/>
    </row>
    <row r="232" spans="3:3" s="41" customFormat="1">
      <c r="C232" s="134"/>
    </row>
    <row r="233" spans="3:3" s="41" customFormat="1">
      <c r="C233" s="134"/>
    </row>
    <row r="234" spans="3:3" s="41" customFormat="1">
      <c r="C234" s="134"/>
    </row>
    <row r="235" spans="3:3" s="41" customFormat="1">
      <c r="C235" s="134"/>
    </row>
    <row r="236" spans="3:3" s="41" customFormat="1">
      <c r="C236" s="134"/>
    </row>
    <row r="237" spans="3:3" s="41" customFormat="1">
      <c r="C237" s="134"/>
    </row>
    <row r="238" spans="3:3" s="41" customFormat="1">
      <c r="C238" s="134"/>
    </row>
    <row r="239" spans="3:3" s="41" customFormat="1">
      <c r="C239" s="134"/>
    </row>
    <row r="240" spans="3:3" s="41" customFormat="1">
      <c r="C240" s="134"/>
    </row>
    <row r="241" spans="3:3" s="41" customFormat="1">
      <c r="C241" s="134"/>
    </row>
    <row r="242" spans="3:3" s="41" customFormat="1">
      <c r="C242" s="134"/>
    </row>
    <row r="243" spans="3:3" s="41" customFormat="1">
      <c r="C243" s="134"/>
    </row>
    <row r="244" spans="3:3" s="41" customFormat="1">
      <c r="C244" s="134"/>
    </row>
    <row r="245" spans="3:3" s="41" customFormat="1">
      <c r="C245" s="134"/>
    </row>
    <row r="246" spans="3:3" s="41" customFormat="1">
      <c r="C246" s="134"/>
    </row>
    <row r="247" spans="3:3" s="41" customFormat="1">
      <c r="C247" s="134"/>
    </row>
    <row r="248" spans="3:3" s="41" customFormat="1">
      <c r="C248" s="134"/>
    </row>
    <row r="249" spans="3:3" s="41" customFormat="1">
      <c r="C249" s="134"/>
    </row>
    <row r="250" spans="3:3" s="41" customFormat="1">
      <c r="C250" s="134"/>
    </row>
    <row r="251" spans="3:3" s="41" customFormat="1">
      <c r="C251" s="134"/>
    </row>
    <row r="252" spans="3:3" s="41" customFormat="1">
      <c r="C252" s="134"/>
    </row>
    <row r="253" spans="3:3" s="41" customFormat="1">
      <c r="C253" s="134"/>
    </row>
    <row r="254" spans="3:3" s="41" customFormat="1">
      <c r="C254" s="134"/>
    </row>
    <row r="255" spans="3:3" s="41" customFormat="1">
      <c r="C255" s="134"/>
    </row>
    <row r="256" spans="3:3" s="41" customFormat="1">
      <c r="C256" s="134"/>
    </row>
    <row r="257" spans="3:3" s="41" customFormat="1">
      <c r="C257" s="134"/>
    </row>
    <row r="258" spans="3:3" s="41" customFormat="1">
      <c r="C258" s="134"/>
    </row>
    <row r="259" spans="3:3" s="41" customFormat="1">
      <c r="C259" s="134"/>
    </row>
    <row r="260" spans="3:3" s="41" customFormat="1">
      <c r="C260" s="134"/>
    </row>
    <row r="261" spans="3:3" s="41" customFormat="1">
      <c r="C261" s="134"/>
    </row>
    <row r="262" spans="3:3" s="41" customFormat="1">
      <c r="C262" s="134"/>
    </row>
    <row r="263" spans="3:3" s="41" customFormat="1">
      <c r="C263" s="134"/>
    </row>
    <row r="264" spans="3:3" s="41" customFormat="1">
      <c r="C264" s="134"/>
    </row>
    <row r="265" spans="3:3" s="41" customFormat="1">
      <c r="C265" s="134"/>
    </row>
    <row r="266" spans="3:3" s="41" customFormat="1">
      <c r="C266" s="134"/>
    </row>
    <row r="267" spans="3:3" s="41" customFormat="1">
      <c r="C267" s="134"/>
    </row>
    <row r="268" spans="3:3" s="41" customFormat="1">
      <c r="C268" s="134"/>
    </row>
    <row r="269" spans="3:3" s="41" customFormat="1">
      <c r="C269" s="134"/>
    </row>
    <row r="270" spans="3:3" s="41" customFormat="1">
      <c r="C270" s="134"/>
    </row>
    <row r="271" spans="3:3" s="41" customFormat="1">
      <c r="C271" s="134"/>
    </row>
    <row r="272" spans="3:3" s="41" customFormat="1">
      <c r="C272" s="134"/>
    </row>
    <row r="273" spans="3:3" s="41" customFormat="1">
      <c r="C273" s="134"/>
    </row>
    <row r="274" spans="3:3" s="41" customFormat="1">
      <c r="C274" s="134"/>
    </row>
    <row r="275" spans="3:3" s="41" customFormat="1">
      <c r="C275" s="134"/>
    </row>
    <row r="276" spans="3:3" s="41" customFormat="1">
      <c r="C276" s="134"/>
    </row>
    <row r="277" spans="3:3" s="41" customFormat="1">
      <c r="C277" s="134"/>
    </row>
    <row r="278" spans="3:3" s="41" customFormat="1">
      <c r="C278" s="134"/>
    </row>
    <row r="279" spans="3:3" s="41" customFormat="1">
      <c r="C279" s="134"/>
    </row>
    <row r="280" spans="3:3" s="41" customFormat="1">
      <c r="C280" s="134"/>
    </row>
    <row r="281" spans="3:3" s="41" customFormat="1">
      <c r="C281" s="134"/>
    </row>
    <row r="282" spans="3:3" s="41" customFormat="1">
      <c r="C282" s="134"/>
    </row>
    <row r="283" spans="3:3" s="41" customFormat="1">
      <c r="C283" s="134"/>
    </row>
    <row r="284" spans="3:3" s="41" customFormat="1">
      <c r="C284" s="134"/>
    </row>
    <row r="285" spans="3:3" s="41" customFormat="1">
      <c r="C285" s="134"/>
    </row>
    <row r="286" spans="3:3" s="41" customFormat="1">
      <c r="C286" s="134"/>
    </row>
    <row r="287" spans="3:3" s="41" customFormat="1">
      <c r="C287" s="134"/>
    </row>
    <row r="288" spans="3:3" s="41" customFormat="1">
      <c r="C288" s="134"/>
    </row>
    <row r="289" spans="3:3" s="41" customFormat="1">
      <c r="C289" s="134"/>
    </row>
    <row r="290" spans="3:3" s="41" customFormat="1">
      <c r="C290" s="134"/>
    </row>
    <row r="291" spans="3:3" s="41" customFormat="1">
      <c r="C291" s="134"/>
    </row>
    <row r="292" spans="3:3" s="41" customFormat="1">
      <c r="C292" s="134"/>
    </row>
    <row r="293" spans="3:3" s="41" customFormat="1">
      <c r="C293" s="134"/>
    </row>
    <row r="294" spans="3:3" s="41" customFormat="1">
      <c r="C294" s="134"/>
    </row>
    <row r="295" spans="3:3" s="41" customFormat="1">
      <c r="C295" s="134"/>
    </row>
    <row r="296" spans="3:3" s="41" customFormat="1">
      <c r="C296" s="134"/>
    </row>
    <row r="297" spans="3:3" s="41" customFormat="1">
      <c r="C297" s="134"/>
    </row>
    <row r="298" spans="3:3" s="41" customFormat="1">
      <c r="C298" s="134"/>
    </row>
    <row r="299" spans="3:3" s="41" customFormat="1">
      <c r="C299" s="134"/>
    </row>
    <row r="300" spans="3:3" s="41" customFormat="1">
      <c r="C300" s="134"/>
    </row>
    <row r="301" spans="3:3" s="41" customFormat="1">
      <c r="C301" s="134"/>
    </row>
    <row r="302" spans="3:3" s="41" customFormat="1">
      <c r="C302" s="134"/>
    </row>
    <row r="303" spans="3:3" s="41" customFormat="1">
      <c r="C303" s="134"/>
    </row>
    <row r="304" spans="3:3" s="41" customFormat="1">
      <c r="C304" s="134"/>
    </row>
    <row r="305" spans="3:3" s="41" customFormat="1">
      <c r="C305" s="134"/>
    </row>
    <row r="306" spans="3:3" s="41" customFormat="1">
      <c r="C306" s="134"/>
    </row>
    <row r="307" spans="3:3" s="41" customFormat="1">
      <c r="C307" s="134"/>
    </row>
    <row r="308" spans="3:3" s="41" customFormat="1">
      <c r="C308" s="134"/>
    </row>
    <row r="309" spans="3:3" s="41" customFormat="1">
      <c r="C309" s="134"/>
    </row>
    <row r="310" spans="3:3" s="41" customFormat="1">
      <c r="C310" s="134"/>
    </row>
    <row r="311" spans="3:3" s="41" customFormat="1">
      <c r="C311" s="134"/>
    </row>
    <row r="312" spans="3:3" s="41" customFormat="1">
      <c r="C312" s="134"/>
    </row>
    <row r="313" spans="3:3" s="41" customFormat="1">
      <c r="C313" s="134"/>
    </row>
    <row r="314" spans="3:3" s="41" customFormat="1">
      <c r="C314" s="134"/>
    </row>
    <row r="315" spans="3:3" s="41" customFormat="1">
      <c r="C315" s="134"/>
    </row>
    <row r="316" spans="3:3" s="41" customFormat="1">
      <c r="C316" s="134"/>
    </row>
    <row r="317" spans="3:3" s="41" customFormat="1">
      <c r="C317" s="134"/>
    </row>
    <row r="318" spans="3:3" s="41" customFormat="1">
      <c r="C318" s="134"/>
    </row>
    <row r="319" spans="3:3" s="41" customFormat="1">
      <c r="C319" s="134"/>
    </row>
    <row r="320" spans="3:3" s="41" customFormat="1">
      <c r="C320" s="134"/>
    </row>
    <row r="321" spans="3:3" s="41" customFormat="1">
      <c r="C321" s="134"/>
    </row>
    <row r="322" spans="3:3" s="41" customFormat="1">
      <c r="C322" s="134"/>
    </row>
    <row r="323" spans="3:3" s="41" customFormat="1">
      <c r="C323" s="134"/>
    </row>
    <row r="324" spans="3:3" s="41" customFormat="1">
      <c r="C324" s="134"/>
    </row>
    <row r="325" spans="3:3" s="41" customFormat="1">
      <c r="C325" s="134"/>
    </row>
    <row r="326" spans="3:3" s="41" customFormat="1">
      <c r="C326" s="134"/>
    </row>
    <row r="327" spans="3:3" s="41" customFormat="1">
      <c r="C327" s="134"/>
    </row>
    <row r="328" spans="3:3" s="41" customFormat="1">
      <c r="C328" s="134"/>
    </row>
    <row r="329" spans="3:3" s="41" customFormat="1">
      <c r="C329" s="134"/>
    </row>
    <row r="330" spans="3:3" s="41" customFormat="1">
      <c r="C330" s="134"/>
    </row>
    <row r="331" spans="3:3" s="41" customFormat="1">
      <c r="C331" s="134"/>
    </row>
    <row r="332" spans="3:3" s="41" customFormat="1">
      <c r="C332" s="134"/>
    </row>
    <row r="333" spans="3:3" s="41" customFormat="1">
      <c r="C333" s="134"/>
    </row>
    <row r="334" spans="3:3" s="41" customFormat="1">
      <c r="C334" s="134"/>
    </row>
    <row r="335" spans="3:3" s="41" customFormat="1">
      <c r="C335" s="134"/>
    </row>
    <row r="336" spans="3:3" s="41" customFormat="1">
      <c r="C336" s="134"/>
    </row>
    <row r="337" spans="3:3" s="41" customFormat="1">
      <c r="C337" s="134"/>
    </row>
    <row r="338" spans="3:3" s="41" customFormat="1">
      <c r="C338" s="134"/>
    </row>
    <row r="339" spans="3:3" s="41" customFormat="1">
      <c r="C339" s="134"/>
    </row>
    <row r="340" spans="3:3" s="41" customFormat="1">
      <c r="C340" s="134"/>
    </row>
    <row r="341" spans="3:3" s="41" customFormat="1">
      <c r="C341" s="134"/>
    </row>
    <row r="342" spans="3:3" s="41" customFormat="1">
      <c r="C342" s="134"/>
    </row>
    <row r="343" spans="3:3" s="41" customFormat="1">
      <c r="C343" s="134"/>
    </row>
    <row r="344" spans="3:3" s="41" customFormat="1">
      <c r="C344" s="134"/>
    </row>
    <row r="345" spans="3:3" s="41" customFormat="1">
      <c r="C345" s="134"/>
    </row>
    <row r="346" spans="3:3" s="41" customFormat="1">
      <c r="C346" s="134"/>
    </row>
    <row r="347" spans="3:3" s="41" customFormat="1">
      <c r="C347" s="134"/>
    </row>
    <row r="348" spans="3:3" s="41" customFormat="1">
      <c r="C348" s="134"/>
    </row>
    <row r="349" spans="3:3" s="41" customFormat="1">
      <c r="C349" s="134"/>
    </row>
    <row r="350" spans="3:3" s="41" customFormat="1">
      <c r="C350" s="134"/>
    </row>
    <row r="351" spans="3:3" s="41" customFormat="1">
      <c r="C351" s="134"/>
    </row>
    <row r="352" spans="3:3" s="41" customFormat="1">
      <c r="C352" s="134"/>
    </row>
    <row r="353" spans="3:3" s="41" customFormat="1">
      <c r="C353" s="134"/>
    </row>
    <row r="354" spans="3:3" s="41" customFormat="1">
      <c r="C354" s="134"/>
    </row>
    <row r="355" spans="3:3" s="41" customFormat="1">
      <c r="C355" s="134"/>
    </row>
    <row r="356" spans="3:3" s="41" customFormat="1">
      <c r="C356" s="134"/>
    </row>
    <row r="357" spans="3:3" s="41" customFormat="1">
      <c r="C357" s="134"/>
    </row>
    <row r="358" spans="3:3" s="41" customFormat="1">
      <c r="C358" s="134"/>
    </row>
    <row r="359" spans="3:3" s="41" customFormat="1">
      <c r="C359" s="134"/>
    </row>
    <row r="360" spans="3:3" s="41" customFormat="1">
      <c r="C360" s="134"/>
    </row>
    <row r="361" spans="3:3" s="41" customFormat="1">
      <c r="C361" s="134"/>
    </row>
    <row r="362" spans="3:3" s="41" customFormat="1">
      <c r="C362" s="134"/>
    </row>
    <row r="363" spans="3:3" s="41" customFormat="1">
      <c r="C363" s="134"/>
    </row>
    <row r="364" spans="3:3" s="41" customFormat="1">
      <c r="C364" s="134"/>
    </row>
    <row r="365" spans="3:3" s="41" customFormat="1">
      <c r="C365" s="134"/>
    </row>
    <row r="366" spans="3:3" s="41" customFormat="1">
      <c r="C366" s="134"/>
    </row>
    <row r="367" spans="3:3" s="41" customFormat="1">
      <c r="C367" s="134"/>
    </row>
    <row r="368" spans="3:3" s="41" customFormat="1">
      <c r="C368" s="134"/>
    </row>
    <row r="369" spans="3:3" s="41" customFormat="1">
      <c r="C369" s="134"/>
    </row>
    <row r="370" spans="3:3" s="41" customFormat="1">
      <c r="C370" s="134"/>
    </row>
    <row r="371" spans="3:3" s="41" customFormat="1">
      <c r="C371" s="134"/>
    </row>
    <row r="372" spans="3:3" s="41" customFormat="1">
      <c r="C372" s="134"/>
    </row>
    <row r="373" spans="3:3" s="41" customFormat="1">
      <c r="C373" s="134"/>
    </row>
    <row r="374" spans="3:3" s="41" customFormat="1">
      <c r="C374" s="134"/>
    </row>
    <row r="375" spans="3:3" s="41" customFormat="1">
      <c r="C375" s="134"/>
    </row>
    <row r="376" spans="3:3" s="41" customFormat="1">
      <c r="C376" s="134"/>
    </row>
    <row r="377" spans="3:3" s="41" customFormat="1">
      <c r="C377" s="134"/>
    </row>
    <row r="378" spans="3:3" s="41" customFormat="1">
      <c r="C378" s="134"/>
    </row>
  </sheetData>
  <sheetProtection selectLockedCells="1"/>
  <mergeCells count="68">
    <mergeCell ref="E89:E93"/>
    <mergeCell ref="E54:H54"/>
    <mergeCell ref="E57:E58"/>
    <mergeCell ref="E75:E78"/>
    <mergeCell ref="E81:E85"/>
    <mergeCell ref="F150:I150"/>
    <mergeCell ref="F151:I151"/>
    <mergeCell ref="F152:I152"/>
    <mergeCell ref="F153:I153"/>
    <mergeCell ref="F154:I154"/>
    <mergeCell ref="F145:I145"/>
    <mergeCell ref="F146:I146"/>
    <mergeCell ref="F147:I147"/>
    <mergeCell ref="F148:I148"/>
    <mergeCell ref="F149:I149"/>
    <mergeCell ref="C8:I8"/>
    <mergeCell ref="C18:I18"/>
    <mergeCell ref="C19:E19"/>
    <mergeCell ref="C21:E21"/>
    <mergeCell ref="F21:F24"/>
    <mergeCell ref="G21:I21"/>
    <mergeCell ref="D22:E22"/>
    <mergeCell ref="C23:C24"/>
    <mergeCell ref="D23:E23"/>
    <mergeCell ref="D24:E24"/>
    <mergeCell ref="H15:J15"/>
    <mergeCell ref="G12:H12"/>
    <mergeCell ref="I12:J12"/>
    <mergeCell ref="H10:J10"/>
    <mergeCell ref="H9:J9"/>
    <mergeCell ref="H13:J13"/>
    <mergeCell ref="C25:I25"/>
    <mergeCell ref="C27:E27"/>
    <mergeCell ref="F27:F30"/>
    <mergeCell ref="G27:I27"/>
    <mergeCell ref="C28:C30"/>
    <mergeCell ref="D28:E28"/>
    <mergeCell ref="D29:E29"/>
    <mergeCell ref="D30:E30"/>
    <mergeCell ref="G40:I40"/>
    <mergeCell ref="C41:C42"/>
    <mergeCell ref="D41:E41"/>
    <mergeCell ref="D42:E42"/>
    <mergeCell ref="C31:I31"/>
    <mergeCell ref="C33:E33"/>
    <mergeCell ref="F33:F37"/>
    <mergeCell ref="G33:I33"/>
    <mergeCell ref="C34:C37"/>
    <mergeCell ref="D34:E34"/>
    <mergeCell ref="D35:E35"/>
    <mergeCell ref="D36:E36"/>
    <mergeCell ref="D37:E37"/>
    <mergeCell ref="H14:J14"/>
    <mergeCell ref="C49:I49"/>
    <mergeCell ref="D50:E50"/>
    <mergeCell ref="C51:I51"/>
    <mergeCell ref="C17:J17"/>
    <mergeCell ref="C43:I43"/>
    <mergeCell ref="C45:E45"/>
    <mergeCell ref="F45:F48"/>
    <mergeCell ref="G45:I45"/>
    <mergeCell ref="C46:C48"/>
    <mergeCell ref="D46:E46"/>
    <mergeCell ref="D47:E47"/>
    <mergeCell ref="D48:E48"/>
    <mergeCell ref="C38:I38"/>
    <mergeCell ref="C40:E40"/>
    <mergeCell ref="F40:F42"/>
  </mergeCells>
  <pageMargins left="0.70866141732283472" right="0.70866141732283472" top="0.74803149606299213" bottom="0.74803149606299213" header="0.31496062992125984" footer="0.31496062992125984"/>
  <pageSetup paperSize="8" scale="62" fitToHeight="0" orientation="portrait" r:id="rId1"/>
  <headerFooter>
    <oddHeader xml:space="preserve">&amp;C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M84"/>
  <sheetViews>
    <sheetView topLeftCell="A58" workbookViewId="0"/>
  </sheetViews>
  <sheetFormatPr defaultColWidth="9.140625" defaultRowHeight="15"/>
  <cols>
    <col min="1" max="16384" width="9.140625" style="141"/>
  </cols>
  <sheetData>
    <row r="1" spans="1:13">
      <c r="A1" s="216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8"/>
    </row>
    <row r="2" spans="1:13">
      <c r="A2" s="219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220"/>
    </row>
    <row r="3" spans="1:13">
      <c r="A3" s="219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220"/>
    </row>
    <row r="4" spans="1:13">
      <c r="A4" s="219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220"/>
    </row>
    <row r="5" spans="1:13">
      <c r="A5" s="21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220"/>
    </row>
    <row r="6" spans="1:13">
      <c r="A6" s="219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220"/>
    </row>
    <row r="7" spans="1:13">
      <c r="A7" s="219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220"/>
    </row>
    <row r="8" spans="1:13">
      <c r="A8" s="219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220"/>
    </row>
    <row r="9" spans="1:13">
      <c r="A9" s="219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220"/>
    </row>
    <row r="10" spans="1:13">
      <c r="A10" s="219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220"/>
    </row>
    <row r="11" spans="1:13">
      <c r="A11" s="219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220"/>
    </row>
    <row r="12" spans="1:13">
      <c r="A12" s="219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220"/>
    </row>
    <row r="13" spans="1:13">
      <c r="A13" s="221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22"/>
    </row>
    <row r="14" spans="1:13">
      <c r="A14" s="221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22"/>
    </row>
    <row r="15" spans="1:13">
      <c r="A15" s="221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22"/>
    </row>
    <row r="16" spans="1:13">
      <c r="A16" s="221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22"/>
    </row>
    <row r="17" spans="1:13" ht="15.75" thickBot="1">
      <c r="A17" s="221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22"/>
    </row>
    <row r="18" spans="1:13" ht="19.5" thickBot="1">
      <c r="A18" s="221"/>
      <c r="B18" s="294" t="s">
        <v>19</v>
      </c>
      <c r="C18" s="294"/>
      <c r="D18" s="294"/>
      <c r="E18" s="294"/>
      <c r="F18" s="213"/>
      <c r="G18" s="291"/>
      <c r="H18" s="292"/>
      <c r="I18" s="292"/>
      <c r="J18" s="293"/>
      <c r="K18" s="213"/>
      <c r="L18" s="213"/>
      <c r="M18" s="222"/>
    </row>
    <row r="19" spans="1:13" ht="19.5" thickBot="1">
      <c r="A19" s="221"/>
      <c r="B19" s="294" t="s">
        <v>20</v>
      </c>
      <c r="C19" s="294"/>
      <c r="D19" s="294"/>
      <c r="E19" s="294"/>
      <c r="F19" s="213"/>
      <c r="G19" s="291"/>
      <c r="H19" s="292"/>
      <c r="I19" s="292"/>
      <c r="J19" s="293"/>
      <c r="K19" s="213"/>
      <c r="L19" s="213"/>
      <c r="M19" s="222"/>
    </row>
    <row r="20" spans="1:13" ht="19.5" thickBot="1">
      <c r="A20" s="221"/>
      <c r="B20" s="214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22"/>
    </row>
    <row r="21" spans="1:13" ht="19.5" thickBot="1">
      <c r="A21" s="221"/>
      <c r="B21" s="294" t="s">
        <v>21</v>
      </c>
      <c r="C21" s="294"/>
      <c r="D21" s="294"/>
      <c r="E21" s="294"/>
      <c r="F21" s="213"/>
      <c r="G21" s="291"/>
      <c r="H21" s="292"/>
      <c r="I21" s="292"/>
      <c r="J21" s="293"/>
      <c r="K21" s="213"/>
      <c r="L21" s="213"/>
      <c r="M21" s="222"/>
    </row>
    <row r="22" spans="1:13" ht="19.5" thickBot="1">
      <c r="A22" s="221"/>
      <c r="B22" s="294" t="s">
        <v>22</v>
      </c>
      <c r="C22" s="294"/>
      <c r="D22" s="294"/>
      <c r="E22" s="294"/>
      <c r="F22" s="213"/>
      <c r="G22" s="291"/>
      <c r="H22" s="292"/>
      <c r="I22" s="292"/>
      <c r="J22" s="293"/>
      <c r="K22" s="213"/>
      <c r="L22" s="213"/>
      <c r="M22" s="222"/>
    </row>
    <row r="23" spans="1:13" ht="19.5" thickBot="1">
      <c r="A23" s="221"/>
      <c r="B23" s="294" t="s">
        <v>23</v>
      </c>
      <c r="C23" s="294"/>
      <c r="D23" s="294"/>
      <c r="E23" s="294"/>
      <c r="F23" s="213"/>
      <c r="G23" s="291"/>
      <c r="H23" s="292"/>
      <c r="I23" s="292"/>
      <c r="J23" s="293"/>
      <c r="K23" s="213"/>
      <c r="L23" s="213"/>
      <c r="M23" s="222"/>
    </row>
    <row r="24" spans="1:13" ht="19.5" thickBot="1">
      <c r="A24" s="221"/>
      <c r="B24" s="214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22"/>
    </row>
    <row r="25" spans="1:13" ht="19.5" thickBot="1">
      <c r="A25" s="221"/>
      <c r="B25" s="294" t="s">
        <v>25</v>
      </c>
      <c r="C25" s="294"/>
      <c r="D25" s="294"/>
      <c r="E25" s="294"/>
      <c r="F25" s="213"/>
      <c r="G25" s="291"/>
      <c r="H25" s="292"/>
      <c r="I25" s="292"/>
      <c r="J25" s="293"/>
      <c r="K25" s="213"/>
      <c r="L25" s="213"/>
      <c r="M25" s="222"/>
    </row>
    <row r="26" spans="1:13" ht="19.5" thickBot="1">
      <c r="A26" s="221"/>
      <c r="B26" s="228"/>
      <c r="C26" s="294" t="s">
        <v>24</v>
      </c>
      <c r="D26" s="294"/>
      <c r="E26" s="294"/>
      <c r="F26" s="213"/>
      <c r="G26" s="291"/>
      <c r="H26" s="292"/>
      <c r="I26" s="292"/>
      <c r="J26" s="293"/>
      <c r="K26" s="213"/>
      <c r="L26" s="213"/>
      <c r="M26" s="222"/>
    </row>
    <row r="27" spans="1:13" ht="19.5" thickBot="1">
      <c r="A27" s="221"/>
      <c r="B27" s="214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22"/>
    </row>
    <row r="28" spans="1:13" ht="19.5" thickBot="1">
      <c r="A28" s="221"/>
      <c r="B28" s="294" t="s">
        <v>26</v>
      </c>
      <c r="C28" s="294"/>
      <c r="D28" s="294"/>
      <c r="E28" s="294"/>
      <c r="F28" s="213"/>
      <c r="G28" s="291"/>
      <c r="H28" s="292"/>
      <c r="I28" s="292"/>
      <c r="J28" s="293"/>
      <c r="K28" s="213"/>
      <c r="L28" s="213"/>
      <c r="M28" s="222"/>
    </row>
    <row r="29" spans="1:13">
      <c r="A29" s="221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22"/>
    </row>
    <row r="30" spans="1:13">
      <c r="A30" s="221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22"/>
    </row>
    <row r="31" spans="1:13">
      <c r="A31" s="221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22"/>
    </row>
    <row r="32" spans="1:13">
      <c r="A32" s="221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22"/>
    </row>
    <row r="33" spans="1:13">
      <c r="A33" s="221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22"/>
    </row>
    <row r="34" spans="1:13">
      <c r="A34" s="221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22"/>
    </row>
    <row r="35" spans="1:13">
      <c r="A35" s="221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22"/>
    </row>
    <row r="36" spans="1:13" ht="23.25">
      <c r="A36" s="221"/>
      <c r="B36" s="213"/>
      <c r="C36" s="213"/>
      <c r="D36" s="213"/>
      <c r="E36" s="213"/>
      <c r="F36" s="295" t="s">
        <v>3</v>
      </c>
      <c r="G36" s="295"/>
      <c r="H36" s="213"/>
      <c r="I36" s="213"/>
      <c r="J36" s="213"/>
      <c r="K36" s="213"/>
      <c r="L36" s="213"/>
      <c r="M36" s="222"/>
    </row>
    <row r="37" spans="1:13">
      <c r="A37" s="221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22"/>
    </row>
    <row r="38" spans="1:13">
      <c r="A38" s="221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22"/>
    </row>
    <row r="39" spans="1:13">
      <c r="A39" s="221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22"/>
    </row>
    <row r="40" spans="1:13">
      <c r="A40" s="221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22"/>
    </row>
    <row r="41" spans="1:13">
      <c r="A41" s="221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22"/>
    </row>
    <row r="42" spans="1:13">
      <c r="A42" s="221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22"/>
    </row>
    <row r="43" spans="1:13">
      <c r="A43" s="221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22"/>
    </row>
    <row r="44" spans="1:13">
      <c r="A44" s="221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22"/>
    </row>
    <row r="45" spans="1:13">
      <c r="A45" s="221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22"/>
    </row>
    <row r="46" spans="1:13">
      <c r="A46" s="221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22"/>
    </row>
    <row r="47" spans="1:13">
      <c r="A47" s="221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22"/>
    </row>
    <row r="48" spans="1:13">
      <c r="A48" s="221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22"/>
    </row>
    <row r="49" spans="1:13">
      <c r="A49" s="221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22"/>
    </row>
    <row r="50" spans="1:13">
      <c r="A50" s="221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22"/>
    </row>
    <row r="51" spans="1:13">
      <c r="A51" s="221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22"/>
    </row>
    <row r="52" spans="1:13">
      <c r="A52" s="221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22"/>
    </row>
    <row r="53" spans="1:13">
      <c r="A53" s="221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22"/>
    </row>
    <row r="54" spans="1:13">
      <c r="A54" s="221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22"/>
    </row>
    <row r="55" spans="1:13">
      <c r="A55" s="221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22"/>
    </row>
    <row r="56" spans="1:13">
      <c r="A56" s="221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22"/>
    </row>
    <row r="57" spans="1:13">
      <c r="A57" s="221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22"/>
    </row>
    <row r="58" spans="1:13">
      <c r="A58" s="221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22"/>
    </row>
    <row r="59" spans="1:13">
      <c r="A59" s="221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22"/>
    </row>
    <row r="60" spans="1:13">
      <c r="A60" s="221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22"/>
    </row>
    <row r="61" spans="1:13">
      <c r="A61" s="221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22"/>
    </row>
    <row r="62" spans="1:13">
      <c r="A62" s="221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22"/>
    </row>
    <row r="63" spans="1:13">
      <c r="A63" s="221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22"/>
    </row>
    <row r="64" spans="1:13">
      <c r="A64" s="221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22"/>
    </row>
    <row r="65" spans="1:13">
      <c r="A65" s="221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22"/>
    </row>
    <row r="66" spans="1:13">
      <c r="A66" s="221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22"/>
    </row>
    <row r="67" spans="1:13">
      <c r="A67" s="221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22"/>
    </row>
    <row r="68" spans="1:13">
      <c r="A68" s="221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22"/>
    </row>
    <row r="69" spans="1:13">
      <c r="A69" s="221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22"/>
    </row>
    <row r="70" spans="1:13">
      <c r="A70" s="221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22"/>
    </row>
    <row r="71" spans="1:13">
      <c r="A71" s="221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22"/>
    </row>
    <row r="72" spans="1:13">
      <c r="A72" s="221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22"/>
    </row>
    <row r="73" spans="1:13">
      <c r="A73" s="221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22"/>
    </row>
    <row r="74" spans="1:13">
      <c r="A74" s="221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22"/>
    </row>
    <row r="75" spans="1:13">
      <c r="A75" s="221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22"/>
    </row>
    <row r="76" spans="1:13">
      <c r="A76" s="223"/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24"/>
    </row>
    <row r="77" spans="1:13">
      <c r="A77" s="223"/>
      <c r="B77" s="215"/>
      <c r="C77" s="215"/>
      <c r="D77" s="215"/>
      <c r="E77" s="215"/>
      <c r="F77" s="215"/>
      <c r="G77" s="215"/>
      <c r="H77" s="215"/>
      <c r="I77" s="215"/>
      <c r="J77" s="215"/>
      <c r="K77" s="215"/>
      <c r="L77" s="215"/>
      <c r="M77" s="224"/>
    </row>
    <row r="78" spans="1:13">
      <c r="A78" s="223"/>
      <c r="B78" s="215"/>
      <c r="C78" s="215"/>
      <c r="D78" s="215"/>
      <c r="E78" s="215"/>
      <c r="F78" s="215"/>
      <c r="G78" s="215"/>
      <c r="H78" s="215"/>
      <c r="I78" s="215"/>
      <c r="J78" s="215"/>
      <c r="K78" s="215"/>
      <c r="L78" s="215"/>
      <c r="M78" s="224"/>
    </row>
    <row r="79" spans="1:13">
      <c r="A79" s="223"/>
      <c r="B79" s="215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24"/>
    </row>
    <row r="80" spans="1:13">
      <c r="A80" s="223"/>
      <c r="B80" s="215"/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24"/>
    </row>
    <row r="81" spans="1:13">
      <c r="A81" s="223"/>
      <c r="B81" s="215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24"/>
    </row>
    <row r="82" spans="1:13">
      <c r="A82" s="223"/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24"/>
    </row>
    <row r="83" spans="1:13">
      <c r="A83" s="223"/>
      <c r="B83" s="215"/>
      <c r="C83" s="215"/>
      <c r="D83" s="215"/>
      <c r="E83" s="215"/>
      <c r="F83" s="215"/>
      <c r="G83" s="215"/>
      <c r="H83" s="215"/>
      <c r="I83" s="215"/>
      <c r="J83" s="215"/>
      <c r="K83" s="215"/>
      <c r="L83" s="215"/>
      <c r="M83" s="224"/>
    </row>
    <row r="84" spans="1:13" ht="15.75" thickBot="1">
      <c r="A84" s="225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7"/>
    </row>
  </sheetData>
  <sheetProtection selectLockedCells="1"/>
  <mergeCells count="17">
    <mergeCell ref="B25:E25"/>
    <mergeCell ref="G25:J25"/>
    <mergeCell ref="C26:E26"/>
    <mergeCell ref="G26:J26"/>
    <mergeCell ref="F36:G36"/>
    <mergeCell ref="B28:E28"/>
    <mergeCell ref="G28:J28"/>
    <mergeCell ref="B18:E18"/>
    <mergeCell ref="B19:E19"/>
    <mergeCell ref="B21:E21"/>
    <mergeCell ref="B22:E22"/>
    <mergeCell ref="B23:E23"/>
    <mergeCell ref="G18:J18"/>
    <mergeCell ref="G19:J19"/>
    <mergeCell ref="G21:J21"/>
    <mergeCell ref="G22:J22"/>
    <mergeCell ref="G23:J23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52" r:id="rId4">
          <objectPr defaultSize="0" autoPict="0" r:id="rId5">
            <anchor moveWithCells="1">
              <from>
                <xdr:col>1</xdr:col>
                <xdr:colOff>66675</xdr:colOff>
                <xdr:row>13</xdr:row>
                <xdr:rowOff>19050</xdr:rowOff>
              </from>
              <to>
                <xdr:col>12</xdr:col>
                <xdr:colOff>171450</xdr:colOff>
                <xdr:row>14</xdr:row>
                <xdr:rowOff>104775</xdr:rowOff>
              </to>
            </anchor>
          </objectPr>
        </oleObject>
      </mc:Choice>
      <mc:Fallback>
        <oleObject progId="Word.Document.12" shapeId="2052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autoPageBreaks="0"/>
  </sheetPr>
  <dimension ref="A1:M43"/>
  <sheetViews>
    <sheetView topLeftCell="A10" workbookViewId="0">
      <selection activeCell="M29" sqref="M29"/>
    </sheetView>
  </sheetViews>
  <sheetFormatPr defaultColWidth="9.140625" defaultRowHeight="15"/>
  <cols>
    <col min="1" max="16384" width="9.140625" style="181"/>
  </cols>
  <sheetData>
    <row r="1" spans="1:13">
      <c r="A1" s="182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4"/>
    </row>
    <row r="2" spans="1:13">
      <c r="A2" s="185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186"/>
    </row>
    <row r="3" spans="1:13">
      <c r="A3" s="185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186"/>
    </row>
    <row r="4" spans="1:13">
      <c r="A4" s="185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186"/>
    </row>
    <row r="5" spans="1:13">
      <c r="A5" s="185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186"/>
    </row>
    <row r="6" spans="1:13">
      <c r="A6" s="185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186"/>
    </row>
    <row r="7" spans="1:13">
      <c r="A7" s="185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186"/>
    </row>
    <row r="8" spans="1:13">
      <c r="A8" s="185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186"/>
    </row>
    <row r="9" spans="1:13">
      <c r="A9" s="185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186"/>
    </row>
    <row r="10" spans="1:13">
      <c r="A10" s="185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186"/>
    </row>
    <row r="11" spans="1:13">
      <c r="A11" s="185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186"/>
    </row>
    <row r="12" spans="1:13">
      <c r="A12" s="185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186"/>
    </row>
    <row r="13" spans="1:13">
      <c r="A13" s="185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186"/>
    </row>
    <row r="14" spans="1:13">
      <c r="A14" s="185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186"/>
    </row>
    <row r="15" spans="1:13">
      <c r="A15" s="185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186"/>
    </row>
    <row r="16" spans="1:13">
      <c r="A16" s="185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186"/>
    </row>
    <row r="17" spans="1:13">
      <c r="A17" s="185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186"/>
    </row>
    <row r="18" spans="1:13">
      <c r="A18" s="185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186"/>
    </row>
    <row r="19" spans="1:13">
      <c r="A19" s="185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186"/>
    </row>
    <row r="20" spans="1:13">
      <c r="A20" s="185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186"/>
    </row>
    <row r="21" spans="1:13">
      <c r="A21" s="185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186"/>
    </row>
    <row r="22" spans="1:13">
      <c r="A22" s="185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186"/>
    </row>
    <row r="23" spans="1:13">
      <c r="A23" s="185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86"/>
    </row>
    <row r="24" spans="1:13">
      <c r="A24" s="185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186"/>
    </row>
    <row r="25" spans="1:13">
      <c r="A25" s="185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186"/>
    </row>
    <row r="26" spans="1:13">
      <c r="A26" s="185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186"/>
    </row>
    <row r="27" spans="1:13">
      <c r="A27" s="185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186"/>
    </row>
    <row r="28" spans="1:13">
      <c r="A28" s="185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186"/>
    </row>
    <row r="29" spans="1:13">
      <c r="A29" s="185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186"/>
    </row>
    <row r="30" spans="1:13">
      <c r="A30" s="185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186"/>
    </row>
    <row r="31" spans="1:13">
      <c r="A31" s="185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186"/>
    </row>
    <row r="32" spans="1:13">
      <c r="A32" s="185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186"/>
    </row>
    <row r="33" spans="1:13">
      <c r="A33" s="185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186"/>
    </row>
    <row r="34" spans="1:13">
      <c r="A34" s="185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186"/>
    </row>
    <row r="35" spans="1:13">
      <c r="A35" s="185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186"/>
    </row>
    <row r="36" spans="1:13">
      <c r="A36" s="185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186"/>
    </row>
    <row r="37" spans="1:13">
      <c r="A37" s="185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186"/>
    </row>
    <row r="38" spans="1:13">
      <c r="A38" s="185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186"/>
    </row>
    <row r="39" spans="1:13">
      <c r="A39" s="185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186"/>
    </row>
    <row r="40" spans="1:13">
      <c r="A40" s="185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186"/>
    </row>
    <row r="41" spans="1:13">
      <c r="A41" s="185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186"/>
    </row>
    <row r="42" spans="1:13">
      <c r="A42" s="185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186"/>
    </row>
    <row r="43" spans="1:13" ht="15.75" thickBot="1">
      <c r="A43" s="187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9"/>
    </row>
  </sheetData>
  <sheetProtection selectLockedCells="1" selectUnlockedCells="1"/>
  <phoneticPr fontId="6" type="noConversion"/>
  <pageMargins left="0.7" right="0.7" top="0.75" bottom="0.75" header="0.3" footer="0.3"/>
  <pageSetup paperSize="9" scale="7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073" r:id="rId4">
          <objectPr defaultSize="0" r:id="rId5">
            <anchor moveWithCells="1">
              <from>
                <xdr:col>1</xdr:col>
                <xdr:colOff>561975</xdr:colOff>
                <xdr:row>15</xdr:row>
                <xdr:rowOff>133350</xdr:rowOff>
              </from>
              <to>
                <xdr:col>11</xdr:col>
                <xdr:colOff>152400</xdr:colOff>
                <xdr:row>17</xdr:row>
                <xdr:rowOff>85725</xdr:rowOff>
              </to>
            </anchor>
          </objectPr>
        </oleObject>
      </mc:Choice>
      <mc:Fallback>
        <oleObject progId="Word.Document.12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V52"/>
  <sheetViews>
    <sheetView topLeftCell="A14" workbookViewId="0">
      <selection activeCell="H67" sqref="H67"/>
    </sheetView>
  </sheetViews>
  <sheetFormatPr defaultColWidth="9.140625" defaultRowHeight="15"/>
  <cols>
    <col min="1" max="1" width="5.42578125" style="181" customWidth="1"/>
    <col min="2" max="16384" width="9.140625" style="181"/>
  </cols>
  <sheetData>
    <row r="1" spans="1:22">
      <c r="A1" s="190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2"/>
    </row>
    <row r="2" spans="1:22">
      <c r="A2" s="193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194"/>
    </row>
    <row r="3" spans="1:22">
      <c r="A3" s="193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194"/>
    </row>
    <row r="4" spans="1:22">
      <c r="A4" s="193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194"/>
    </row>
    <row r="5" spans="1:22">
      <c r="A5" s="193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194"/>
    </row>
    <row r="6" spans="1:22" ht="16.5" customHeight="1">
      <c r="A6" s="193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194"/>
    </row>
    <row r="7" spans="1:22">
      <c r="A7" s="195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7"/>
    </row>
    <row r="8" spans="1:22">
      <c r="A8" s="195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7"/>
    </row>
    <row r="9" spans="1:22">
      <c r="A9" s="195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7"/>
    </row>
    <row r="10" spans="1:22">
      <c r="A10" s="195"/>
      <c r="B10" s="198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7"/>
    </row>
    <row r="11" spans="1:22">
      <c r="A11" s="195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7"/>
    </row>
    <row r="12" spans="1:22">
      <c r="A12" s="195"/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7"/>
    </row>
    <row r="13" spans="1:22">
      <c r="A13" s="195"/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7"/>
    </row>
    <row r="14" spans="1:22">
      <c r="A14" s="195"/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7"/>
    </row>
    <row r="15" spans="1:22">
      <c r="A15" s="195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7"/>
    </row>
    <row r="16" spans="1:22">
      <c r="A16" s="195"/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7"/>
    </row>
    <row r="17" spans="1:22">
      <c r="A17" s="195"/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7"/>
    </row>
    <row r="18" spans="1:22">
      <c r="A18" s="195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7"/>
    </row>
    <row r="19" spans="1:22">
      <c r="A19" s="195"/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7"/>
    </row>
    <row r="20" spans="1:22">
      <c r="A20" s="195"/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7"/>
    </row>
    <row r="21" spans="1:22">
      <c r="A21" s="195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7"/>
    </row>
    <row r="22" spans="1:22">
      <c r="A22" s="195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7"/>
    </row>
    <row r="23" spans="1:22">
      <c r="A23" s="195"/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7"/>
    </row>
    <row r="24" spans="1:22">
      <c r="A24" s="195"/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</row>
    <row r="25" spans="1:22">
      <c r="A25" s="195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7"/>
    </row>
    <row r="26" spans="1:22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7"/>
    </row>
    <row r="27" spans="1:22">
      <c r="A27" s="195"/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7"/>
    </row>
    <row r="28" spans="1:22">
      <c r="A28" s="195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</row>
    <row r="29" spans="1:22">
      <c r="A29" s="195"/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7"/>
    </row>
    <row r="30" spans="1:22">
      <c r="A30" s="195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7"/>
    </row>
    <row r="31" spans="1:22">
      <c r="A31" s="195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7"/>
    </row>
    <row r="32" spans="1:22">
      <c r="A32" s="195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</row>
    <row r="33" spans="1:22">
      <c r="A33" s="195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7"/>
    </row>
    <row r="34" spans="1:22">
      <c r="A34" s="195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7"/>
    </row>
    <row r="35" spans="1:22">
      <c r="A35" s="195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7"/>
    </row>
    <row r="36" spans="1:22">
      <c r="A36" s="195"/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</row>
    <row r="37" spans="1:22">
      <c r="A37" s="195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7"/>
    </row>
    <row r="38" spans="1:22">
      <c r="A38" s="195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7"/>
    </row>
    <row r="39" spans="1:22">
      <c r="A39" s="195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7"/>
    </row>
    <row r="40" spans="1:22">
      <c r="A40" s="195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7"/>
    </row>
    <row r="41" spans="1:22">
      <c r="A41" s="195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7"/>
    </row>
    <row r="42" spans="1:22">
      <c r="A42" s="195"/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7"/>
    </row>
    <row r="43" spans="1:22">
      <c r="A43" s="195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7"/>
    </row>
    <row r="44" spans="1:22">
      <c r="A44" s="195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7"/>
    </row>
    <row r="45" spans="1:22">
      <c r="A45" s="195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7"/>
    </row>
    <row r="46" spans="1:22">
      <c r="A46" s="195"/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7"/>
    </row>
    <row r="47" spans="1:22">
      <c r="A47" s="195"/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7"/>
    </row>
    <row r="48" spans="1:22">
      <c r="A48" s="195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7"/>
    </row>
    <row r="49" spans="1:22">
      <c r="A49" s="195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7"/>
    </row>
    <row r="50" spans="1:22">
      <c r="A50" s="195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7"/>
    </row>
    <row r="51" spans="1:22">
      <c r="A51" s="195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7"/>
    </row>
    <row r="52" spans="1:22" ht="15.75" thickBot="1">
      <c r="A52" s="199"/>
      <c r="B52" s="200"/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1"/>
    </row>
  </sheetData>
  <sheetProtection selectLockedCells="1" selectUnlockedCells="1"/>
  <pageMargins left="0.7" right="0.7" top="0.75" bottom="0.75" header="0.3" footer="0.3"/>
  <pageSetup paperSize="9" scale="4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/>
  </sheetPr>
  <dimension ref="A1:V66"/>
  <sheetViews>
    <sheetView topLeftCell="A28" workbookViewId="0">
      <selection activeCell="C30" sqref="C30:S36"/>
    </sheetView>
  </sheetViews>
  <sheetFormatPr defaultColWidth="9.140625" defaultRowHeight="15"/>
  <cols>
    <col min="1" max="1" width="5.42578125" style="181" customWidth="1"/>
    <col min="2" max="16384" width="9.140625" style="181"/>
  </cols>
  <sheetData>
    <row r="1" spans="1:22">
      <c r="A1" s="190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2"/>
    </row>
    <row r="2" spans="1:22">
      <c r="A2" s="193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194"/>
    </row>
    <row r="3" spans="1:22">
      <c r="A3" s="193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194"/>
    </row>
    <row r="4" spans="1:22">
      <c r="A4" s="193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194"/>
    </row>
    <row r="5" spans="1:22">
      <c r="A5" s="193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194"/>
    </row>
    <row r="6" spans="1:22">
      <c r="A6" s="193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194"/>
    </row>
    <row r="7" spans="1:22">
      <c r="A7" s="193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194"/>
    </row>
    <row r="8" spans="1:22">
      <c r="A8" s="193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194"/>
    </row>
    <row r="9" spans="1:22">
      <c r="A9" s="193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194"/>
    </row>
    <row r="10" spans="1:22">
      <c r="A10" s="193"/>
      <c r="B10" s="20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194"/>
    </row>
    <row r="11" spans="1:22">
      <c r="A11" s="193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194"/>
    </row>
    <row r="12" spans="1:22">
      <c r="A12" s="193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194"/>
    </row>
    <row r="13" spans="1:22">
      <c r="A13" s="193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194"/>
    </row>
    <row r="14" spans="1:22">
      <c r="A14" s="193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194"/>
    </row>
    <row r="15" spans="1:22">
      <c r="A15" s="193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194"/>
    </row>
    <row r="16" spans="1:22">
      <c r="A16" s="193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194"/>
    </row>
    <row r="17" spans="1:22">
      <c r="A17" s="193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194"/>
    </row>
    <row r="18" spans="1:22">
      <c r="A18" s="193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194"/>
    </row>
    <row r="19" spans="1:22">
      <c r="A19" s="193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194"/>
    </row>
    <row r="20" spans="1:22">
      <c r="A20" s="193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194"/>
    </row>
    <row r="21" spans="1:22">
      <c r="A21" s="193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194"/>
    </row>
    <row r="22" spans="1:22">
      <c r="A22" s="19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194"/>
    </row>
    <row r="23" spans="1:22">
      <c r="A23" s="193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194"/>
    </row>
    <row r="24" spans="1:22">
      <c r="A24" s="193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194"/>
    </row>
    <row r="25" spans="1:22">
      <c r="A25" s="193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194"/>
    </row>
    <row r="26" spans="1:22">
      <c r="A26" s="193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194"/>
    </row>
    <row r="27" spans="1:22">
      <c r="A27" s="193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194"/>
    </row>
    <row r="28" spans="1:22">
      <c r="A28" s="193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194"/>
    </row>
    <row r="29" spans="1:22" s="258" customFormat="1">
      <c r="A29" s="255"/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7"/>
    </row>
    <row r="30" spans="1:22" s="258" customFormat="1" ht="15" customHeight="1">
      <c r="A30" s="255"/>
      <c r="B30" s="256"/>
      <c r="C30" s="296" t="s">
        <v>198</v>
      </c>
      <c r="D30" s="296"/>
      <c r="E30" s="296"/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56"/>
      <c r="U30" s="256"/>
      <c r="V30" s="257"/>
    </row>
    <row r="31" spans="1:22" s="258" customFormat="1" ht="15" customHeight="1">
      <c r="A31" s="255"/>
      <c r="B31" s="256"/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56"/>
      <c r="U31" s="256"/>
      <c r="V31" s="257"/>
    </row>
    <row r="32" spans="1:22" s="258" customFormat="1" ht="15" customHeight="1">
      <c r="A32" s="255"/>
      <c r="B32" s="256"/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56"/>
      <c r="U32" s="256"/>
      <c r="V32" s="257"/>
    </row>
    <row r="33" spans="1:22" s="258" customFormat="1" ht="15" customHeight="1">
      <c r="A33" s="255"/>
      <c r="B33" s="25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56"/>
      <c r="U33" s="256"/>
      <c r="V33" s="257"/>
    </row>
    <row r="34" spans="1:22" s="258" customFormat="1" ht="15" customHeight="1">
      <c r="A34" s="255"/>
      <c r="B34" s="256"/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56"/>
      <c r="U34" s="256"/>
      <c r="V34" s="257"/>
    </row>
    <row r="35" spans="1:22" s="258" customFormat="1" ht="15" customHeight="1">
      <c r="A35" s="255"/>
      <c r="B35" s="25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56"/>
      <c r="U35" s="256"/>
      <c r="V35" s="257"/>
    </row>
    <row r="36" spans="1:22" s="258" customFormat="1" ht="15" customHeight="1">
      <c r="A36" s="255"/>
      <c r="B36" s="256"/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56"/>
      <c r="U36" s="256"/>
      <c r="V36" s="257"/>
    </row>
    <row r="37" spans="1:22" s="258" customFormat="1" ht="19.5" customHeight="1">
      <c r="A37" s="255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7"/>
    </row>
    <row r="38" spans="1:22" s="258" customFormat="1">
      <c r="A38" s="255"/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7"/>
    </row>
    <row r="39" spans="1:22" s="258" customFormat="1">
      <c r="A39" s="255"/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7"/>
    </row>
    <row r="40" spans="1:22" s="258" customFormat="1">
      <c r="A40" s="255"/>
      <c r="B40" s="256"/>
      <c r="C40" s="256"/>
      <c r="D40" s="256" t="s">
        <v>145</v>
      </c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7"/>
    </row>
    <row r="41" spans="1:22" s="258" customFormat="1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7"/>
    </row>
    <row r="42" spans="1:22" s="258" customFormat="1">
      <c r="A42" s="255"/>
      <c r="B42" s="256"/>
      <c r="C42" s="256"/>
      <c r="D42" s="265" t="s">
        <v>147</v>
      </c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7"/>
    </row>
    <row r="43" spans="1:22" s="258" customFormat="1">
      <c r="A43" s="255"/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7"/>
    </row>
    <row r="44" spans="1:22">
      <c r="A44" s="193"/>
      <c r="B44"/>
      <c r="C44" s="42"/>
      <c r="D44" s="42" t="s">
        <v>146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194"/>
    </row>
    <row r="45" spans="1:22">
      <c r="A45" s="193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39"/>
      <c r="V45" s="194"/>
    </row>
    <row r="46" spans="1:22">
      <c r="A46" s="193"/>
      <c r="B46" s="42"/>
      <c r="C46" s="42"/>
      <c r="D46" s="252" t="s">
        <v>123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</row>
    <row r="47" spans="1:22">
      <c r="A47" s="19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39"/>
      <c r="V47" s="39"/>
    </row>
    <row r="48" spans="1:22">
      <c r="A48" s="193"/>
      <c r="B48" s="42"/>
      <c r="C48" s="42"/>
      <c r="D48" s="254" t="s">
        <v>148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39"/>
    </row>
    <row r="49" spans="1:22">
      <c r="A49" s="19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194"/>
    </row>
    <row r="50" spans="1:22">
      <c r="A50" s="193"/>
      <c r="B50" s="42"/>
      <c r="C50" s="42"/>
      <c r="D50" s="42" t="s">
        <v>146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194"/>
    </row>
    <row r="51" spans="1:22">
      <c r="A51" s="19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194"/>
    </row>
    <row r="52" spans="1:22">
      <c r="A52" s="193"/>
      <c r="B52" s="42"/>
      <c r="C52" s="42"/>
      <c r="D52" s="252" t="s">
        <v>124</v>
      </c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42"/>
      <c r="U52" s="42"/>
      <c r="V52" s="194"/>
    </row>
    <row r="53" spans="1:22">
      <c r="A53" s="193"/>
      <c r="B53" s="42"/>
      <c r="C53" s="42"/>
      <c r="D53" s="252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42"/>
      <c r="U53" s="42"/>
      <c r="V53" s="194"/>
    </row>
    <row r="54" spans="1:22">
      <c r="A54" s="193"/>
      <c r="B54" s="42"/>
      <c r="C54" s="42"/>
      <c r="D54" s="254" t="s">
        <v>149</v>
      </c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42"/>
      <c r="U54" s="42"/>
      <c r="V54" s="194"/>
    </row>
    <row r="55" spans="1:22">
      <c r="A55" s="193"/>
      <c r="B55" s="42"/>
      <c r="C55" s="42"/>
      <c r="D55" s="42"/>
      <c r="E55" s="254" t="s">
        <v>200</v>
      </c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42"/>
      <c r="U55" s="42"/>
      <c r="V55" s="194"/>
    </row>
    <row r="56" spans="1:22">
      <c r="A56" s="19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194"/>
    </row>
    <row r="57" spans="1:22">
      <c r="A57" s="193"/>
      <c r="B57" s="42"/>
      <c r="C57" s="42"/>
      <c r="D57" s="42" t="s">
        <v>146</v>
      </c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194"/>
    </row>
    <row r="58" spans="1:22">
      <c r="A58" s="19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194"/>
    </row>
    <row r="59" spans="1:22">
      <c r="A59" s="19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194"/>
    </row>
    <row r="60" spans="1:22">
      <c r="A60" s="19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194"/>
    </row>
    <row r="61" spans="1:22">
      <c r="A61" s="19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194"/>
    </row>
    <row r="62" spans="1:22">
      <c r="A62" s="19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194"/>
    </row>
    <row r="63" spans="1:22">
      <c r="A63" s="19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194"/>
    </row>
    <row r="64" spans="1:22">
      <c r="A64" s="19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194"/>
    </row>
    <row r="65" spans="1:22">
      <c r="A65" s="193"/>
      <c r="B65" s="42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42"/>
      <c r="U65" s="42"/>
      <c r="V65" s="194"/>
    </row>
    <row r="66" spans="1:22" ht="20.25" customHeight="1" thickBot="1">
      <c r="A66" s="203"/>
      <c r="B66" s="204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04"/>
      <c r="U66" s="204"/>
      <c r="V66" s="205"/>
    </row>
  </sheetData>
  <sheetProtection selectLockedCells="1" selectUnlockedCells="1"/>
  <mergeCells count="1">
    <mergeCell ref="C30:S36"/>
  </mergeCells>
  <phoneticPr fontId="6" type="noConversion"/>
  <pageMargins left="0.7" right="0.7" top="0.75" bottom="0.75" header="0.3" footer="0.3"/>
  <pageSetup paperSize="9" scale="44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5130" r:id="rId4">
          <objectPr defaultSize="0" autoPict="0" r:id="rId5">
            <anchor moveWithCells="1">
              <from>
                <xdr:col>0</xdr:col>
                <xdr:colOff>9525</xdr:colOff>
                <xdr:row>5</xdr:row>
                <xdr:rowOff>104775</xdr:rowOff>
              </from>
              <to>
                <xdr:col>19</xdr:col>
                <xdr:colOff>114300</xdr:colOff>
                <xdr:row>16</xdr:row>
                <xdr:rowOff>19050</xdr:rowOff>
              </to>
            </anchor>
          </objectPr>
        </oleObject>
      </mc:Choice>
      <mc:Fallback>
        <oleObject progId="Word.Document.12" shapeId="513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V80"/>
  <sheetViews>
    <sheetView topLeftCell="A31" workbookViewId="0">
      <selection activeCell="L53" sqref="L53"/>
    </sheetView>
  </sheetViews>
  <sheetFormatPr defaultColWidth="9.140625" defaultRowHeight="15"/>
  <cols>
    <col min="1" max="1" width="5.42578125" style="181" customWidth="1"/>
    <col min="2" max="16384" width="9.140625" style="181"/>
  </cols>
  <sheetData>
    <row r="1" spans="1:22">
      <c r="A1" s="190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2"/>
    </row>
    <row r="2" spans="1:22">
      <c r="A2" s="193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194"/>
    </row>
    <row r="3" spans="1:22">
      <c r="A3" s="193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194"/>
    </row>
    <row r="4" spans="1:22">
      <c r="A4" s="193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194"/>
    </row>
    <row r="5" spans="1:22">
      <c r="A5" s="193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194"/>
    </row>
    <row r="6" spans="1:22">
      <c r="A6" s="193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194"/>
    </row>
    <row r="7" spans="1:22">
      <c r="A7" s="193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194"/>
    </row>
    <row r="8" spans="1:22">
      <c r="A8" s="193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194"/>
    </row>
    <row r="9" spans="1:22">
      <c r="A9" s="193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194"/>
    </row>
    <row r="10" spans="1:22">
      <c r="A10" s="193"/>
      <c r="B10" s="20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194"/>
    </row>
    <row r="11" spans="1:22">
      <c r="A11" s="193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194"/>
    </row>
    <row r="12" spans="1:22">
      <c r="A12" s="193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194"/>
    </row>
    <row r="13" spans="1:22">
      <c r="A13" s="193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194"/>
    </row>
    <row r="14" spans="1:22">
      <c r="A14" s="193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194"/>
    </row>
    <row r="15" spans="1:22">
      <c r="A15" s="193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194"/>
    </row>
    <row r="16" spans="1:22">
      <c r="A16" s="193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194"/>
    </row>
    <row r="17" spans="1:22">
      <c r="A17" s="193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194"/>
    </row>
    <row r="18" spans="1:22">
      <c r="A18" s="193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194"/>
    </row>
    <row r="19" spans="1:22">
      <c r="A19" s="193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194"/>
    </row>
    <row r="20" spans="1:22">
      <c r="A20" s="193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194"/>
    </row>
    <row r="21" spans="1:22">
      <c r="A21" s="193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194"/>
    </row>
    <row r="22" spans="1:22">
      <c r="A22" s="19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194"/>
    </row>
    <row r="23" spans="1:22">
      <c r="A23" s="193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194"/>
    </row>
    <row r="24" spans="1:22">
      <c r="A24" s="193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194"/>
    </row>
    <row r="25" spans="1:22">
      <c r="A25" s="193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194"/>
    </row>
    <row r="26" spans="1:22">
      <c r="A26" s="193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194"/>
    </row>
    <row r="27" spans="1:22">
      <c r="A27" s="193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194"/>
    </row>
    <row r="28" spans="1:22">
      <c r="A28" s="193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194"/>
    </row>
    <row r="29" spans="1:22">
      <c r="A29" s="193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194"/>
    </row>
    <row r="30" spans="1:22">
      <c r="A30" s="193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194"/>
    </row>
    <row r="31" spans="1:22">
      <c r="A31" s="193"/>
      <c r="B31" s="42"/>
      <c r="C31" s="42" t="s">
        <v>125</v>
      </c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194"/>
    </row>
    <row r="32" spans="1:22">
      <c r="A32" s="193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194"/>
    </row>
    <row r="33" spans="1:22">
      <c r="A33" s="193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194"/>
    </row>
    <row r="34" spans="1:22">
      <c r="A34" s="193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194"/>
    </row>
    <row r="35" spans="1:22">
      <c r="A35" s="193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194"/>
    </row>
    <row r="36" spans="1:22">
      <c r="A36" s="193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194"/>
    </row>
    <row r="37" spans="1:22">
      <c r="A37" s="193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194"/>
    </row>
    <row r="38" spans="1:22">
      <c r="A38" s="193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194"/>
    </row>
    <row r="39" spans="1:22">
      <c r="A39" s="193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194"/>
    </row>
    <row r="40" spans="1:22">
      <c r="A40" s="193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194"/>
    </row>
    <row r="41" spans="1:22" ht="15" customHeight="1">
      <c r="A41" s="193"/>
      <c r="B41" s="42"/>
      <c r="C41" s="42"/>
      <c r="D41" s="297" t="s">
        <v>196</v>
      </c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42"/>
      <c r="U41" s="42"/>
      <c r="V41" s="194"/>
    </row>
    <row r="42" spans="1:22">
      <c r="A42" s="193"/>
      <c r="B42" s="42"/>
      <c r="C42" s="42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42"/>
      <c r="U42" s="42"/>
      <c r="V42" s="194"/>
    </row>
    <row r="43" spans="1:22">
      <c r="A43" s="193"/>
      <c r="B43" s="42"/>
      <c r="C43" s="42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42"/>
      <c r="U43" s="42"/>
      <c r="V43" s="194"/>
    </row>
    <row r="44" spans="1:22">
      <c r="A44" s="193"/>
      <c r="B44" s="42"/>
      <c r="C44" s="42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42"/>
      <c r="U44" s="42"/>
      <c r="V44" s="194"/>
    </row>
    <row r="45" spans="1:22">
      <c r="A45" s="193"/>
      <c r="B45" s="42"/>
      <c r="C45" s="42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42"/>
      <c r="U45" s="42"/>
      <c r="V45" s="194"/>
    </row>
    <row r="46" spans="1:22">
      <c r="A46" s="193"/>
      <c r="B46" s="42"/>
      <c r="C46" s="42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42"/>
      <c r="U46" s="42"/>
      <c r="V46" s="194"/>
    </row>
    <row r="47" spans="1:22">
      <c r="A47" s="193"/>
      <c r="B47" s="42"/>
      <c r="C47" s="42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42"/>
      <c r="U47" s="42"/>
      <c r="V47" s="194"/>
    </row>
    <row r="48" spans="1:22">
      <c r="A48" s="193"/>
      <c r="B48" s="42"/>
      <c r="C48" s="42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42"/>
      <c r="U48" s="42"/>
      <c r="V48" s="194"/>
    </row>
    <row r="49" spans="1:22">
      <c r="A49" s="19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194"/>
    </row>
    <row r="50" spans="1:22">
      <c r="A50" s="19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194"/>
    </row>
    <row r="51" spans="1:22" s="272" customFormat="1">
      <c r="A51" s="269"/>
      <c r="B51" s="270"/>
      <c r="C51" s="270"/>
      <c r="D51" s="270"/>
      <c r="E51" s="252" t="s">
        <v>126</v>
      </c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1"/>
    </row>
    <row r="52" spans="1:22" s="272" customFormat="1">
      <c r="A52" s="269"/>
      <c r="B52" s="270"/>
      <c r="C52" s="270"/>
      <c r="D52" s="270"/>
      <c r="E52" s="267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1"/>
    </row>
    <row r="53" spans="1:22" s="258" customFormat="1" ht="21.75" customHeight="1">
      <c r="A53" s="255"/>
      <c r="B53" s="256"/>
      <c r="C53" s="256"/>
      <c r="D53" s="256"/>
      <c r="E53" s="268" t="s">
        <v>151</v>
      </c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7"/>
    </row>
    <row r="54" spans="1:22" s="258" customFormat="1" ht="21.75" customHeight="1">
      <c r="A54" s="255"/>
      <c r="B54" s="256"/>
      <c r="C54" s="256"/>
      <c r="D54" s="256"/>
      <c r="E54" s="268" t="s">
        <v>152</v>
      </c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7"/>
    </row>
    <row r="55" spans="1:22" s="258" customFormat="1" ht="21.75" customHeight="1">
      <c r="A55" s="255"/>
      <c r="B55" s="256"/>
      <c r="C55" s="256"/>
      <c r="D55" s="256"/>
      <c r="E55" s="268" t="s">
        <v>153</v>
      </c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7"/>
    </row>
    <row r="56" spans="1:22" s="258" customFormat="1" ht="21.75" customHeight="1">
      <c r="A56" s="255"/>
      <c r="B56" s="256"/>
      <c r="C56" s="256"/>
      <c r="D56" s="256"/>
      <c r="E56" s="268" t="s">
        <v>154</v>
      </c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7"/>
    </row>
    <row r="57" spans="1:22" s="258" customFormat="1" ht="21.75" customHeight="1">
      <c r="A57" s="255"/>
      <c r="B57"/>
      <c r="C57" s="256"/>
      <c r="D57" s="256"/>
      <c r="E57" s="268" t="s">
        <v>155</v>
      </c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7"/>
    </row>
    <row r="58" spans="1:22">
      <c r="A58" s="19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194"/>
    </row>
    <row r="59" spans="1:22">
      <c r="A59" s="193"/>
      <c r="B59" s="42"/>
      <c r="C59" s="42"/>
      <c r="D59" s="42"/>
      <c r="E59" s="42"/>
      <c r="F59" s="42" t="s">
        <v>150</v>
      </c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194"/>
    </row>
    <row r="60" spans="1:22">
      <c r="A60" s="19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194"/>
    </row>
    <row r="61" spans="1:22">
      <c r="A61" s="193"/>
      <c r="B61" s="42"/>
      <c r="C61" s="42"/>
      <c r="D61" s="42"/>
      <c r="E61" s="273" t="s">
        <v>127</v>
      </c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194"/>
    </row>
    <row r="62" spans="1:22">
      <c r="A62" s="193"/>
      <c r="B62" s="42"/>
      <c r="C62" s="42"/>
      <c r="D62" s="42"/>
      <c r="E62" s="273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194"/>
    </row>
    <row r="63" spans="1:22" ht="27.75" customHeight="1">
      <c r="A63" s="193"/>
      <c r="B63" s="42"/>
      <c r="C63" s="42"/>
      <c r="D63" s="42"/>
      <c r="E63" s="274" t="s">
        <v>156</v>
      </c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194"/>
    </row>
    <row r="64" spans="1:22" ht="27.75" customHeight="1">
      <c r="A64" s="193"/>
      <c r="B64" s="42"/>
      <c r="C64" s="42"/>
      <c r="D64" s="42"/>
      <c r="E64" s="274" t="s">
        <v>157</v>
      </c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194"/>
    </row>
    <row r="65" spans="1:22" ht="27.75" customHeight="1">
      <c r="A65" s="193"/>
      <c r="B65" s="42"/>
      <c r="C65" s="42"/>
      <c r="D65" s="42"/>
      <c r="E65" s="274" t="s">
        <v>158</v>
      </c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194"/>
    </row>
    <row r="66" spans="1:22" ht="27.75" customHeight="1">
      <c r="A66" s="193"/>
      <c r="B66" s="42"/>
      <c r="C66" s="42"/>
      <c r="D66" s="42"/>
      <c r="E66" s="274"/>
      <c r="F66" s="42" t="s">
        <v>159</v>
      </c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194"/>
    </row>
    <row r="67" spans="1:22" ht="2.25" customHeight="1">
      <c r="A67" s="193"/>
      <c r="B67" s="42"/>
      <c r="C67" s="42"/>
      <c r="D67" s="42"/>
      <c r="E67" s="274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194"/>
    </row>
    <row r="68" spans="1:22" ht="27.75" customHeight="1">
      <c r="A68" s="193"/>
      <c r="B68" s="42"/>
      <c r="C68" s="42"/>
      <c r="D68" s="42"/>
      <c r="E68" s="273" t="s">
        <v>128</v>
      </c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194"/>
    </row>
    <row r="69" spans="1:22" ht="27.75" customHeight="1">
      <c r="A69" s="193"/>
      <c r="B69" s="42"/>
      <c r="C69" s="42"/>
      <c r="D69" s="42"/>
      <c r="E69" s="274" t="s">
        <v>161</v>
      </c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194"/>
    </row>
    <row r="70" spans="1:22" ht="27.75" customHeight="1">
      <c r="A70" s="193"/>
      <c r="B70" s="42"/>
      <c r="C70" s="42"/>
      <c r="D70" s="42"/>
      <c r="E70" s="274" t="s">
        <v>162</v>
      </c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194"/>
    </row>
    <row r="71" spans="1:22" ht="27.75" customHeight="1">
      <c r="A71" s="193"/>
      <c r="B71" s="42"/>
      <c r="C71" s="42"/>
      <c r="D71" s="42"/>
      <c r="E71" s="274" t="s">
        <v>163</v>
      </c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194"/>
    </row>
    <row r="72" spans="1:22" ht="27.75" customHeight="1">
      <c r="A72" s="193"/>
      <c r="B72" s="42"/>
      <c r="C72" s="42"/>
      <c r="D72" s="42"/>
      <c r="E72" s="274" t="s">
        <v>164</v>
      </c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194"/>
    </row>
    <row r="73" spans="1:22" ht="13.5" customHeight="1">
      <c r="A73" s="193"/>
      <c r="B73" s="42"/>
      <c r="C73" s="42"/>
      <c r="D73" s="42"/>
      <c r="E73" s="256"/>
      <c r="F73" s="256" t="s">
        <v>160</v>
      </c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194"/>
    </row>
    <row r="74" spans="1:22" ht="27.75" customHeight="1">
      <c r="A74" s="193"/>
      <c r="B74" s="42"/>
      <c r="C74" s="42"/>
      <c r="D74" s="42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194"/>
    </row>
    <row r="75" spans="1:22" ht="27.75" customHeight="1">
      <c r="A75" s="193"/>
      <c r="B75" s="42"/>
      <c r="C75" s="42"/>
      <c r="D75" s="42"/>
      <c r="E75" s="42"/>
      <c r="F75" s="42" t="s">
        <v>187</v>
      </c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194"/>
    </row>
    <row r="76" spans="1:22" ht="27.75" customHeight="1">
      <c r="A76" s="19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194"/>
    </row>
    <row r="77" spans="1:22">
      <c r="A77" s="19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194"/>
    </row>
    <row r="78" spans="1:22">
      <c r="A78" s="193"/>
      <c r="B78" s="42"/>
      <c r="C78" s="42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42"/>
      <c r="U78" s="42"/>
      <c r="V78" s="194"/>
    </row>
    <row r="79" spans="1:22">
      <c r="A79" s="193"/>
      <c r="B79" s="42"/>
      <c r="C79" s="42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42"/>
      <c r="U79" s="42"/>
      <c r="V79" s="194"/>
    </row>
    <row r="80" spans="1:22">
      <c r="A80" s="193"/>
      <c r="B80" s="42"/>
      <c r="C80" s="42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42"/>
      <c r="U80" s="42"/>
      <c r="V80" s="194"/>
    </row>
  </sheetData>
  <sheetProtection selectLockedCells="1" selectUnlockedCells="1"/>
  <mergeCells count="1">
    <mergeCell ref="D41:S48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6147" r:id="rId4">
          <objectPr defaultSize="0" autoPict="0" r:id="rId5">
            <anchor moveWithCells="1">
              <from>
                <xdr:col>1</xdr:col>
                <xdr:colOff>66675</xdr:colOff>
                <xdr:row>6</xdr:row>
                <xdr:rowOff>104775</xdr:rowOff>
              </from>
              <to>
                <xdr:col>19</xdr:col>
                <xdr:colOff>619125</xdr:colOff>
                <xdr:row>17</xdr:row>
                <xdr:rowOff>171450</xdr:rowOff>
              </to>
            </anchor>
          </objectPr>
        </oleObject>
      </mc:Choice>
      <mc:Fallback>
        <oleObject progId="Word.Document.12" shapeId="614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V81"/>
  <sheetViews>
    <sheetView topLeftCell="A46" workbookViewId="0">
      <selection activeCell="T23" sqref="T23"/>
    </sheetView>
  </sheetViews>
  <sheetFormatPr defaultColWidth="9.140625" defaultRowHeight="15"/>
  <cols>
    <col min="1" max="1" width="5.42578125" style="181" customWidth="1"/>
    <col min="2" max="16384" width="9.140625" style="181"/>
  </cols>
  <sheetData>
    <row r="1" spans="1:22">
      <c r="A1" s="190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2"/>
    </row>
    <row r="2" spans="1:22">
      <c r="A2" s="193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194"/>
    </row>
    <row r="3" spans="1:22">
      <c r="A3" s="193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194"/>
    </row>
    <row r="4" spans="1:22">
      <c r="A4" s="193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194"/>
    </row>
    <row r="5" spans="1:22">
      <c r="A5" s="193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194"/>
    </row>
    <row r="6" spans="1:22">
      <c r="A6" s="193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194"/>
    </row>
    <row r="7" spans="1:22">
      <c r="A7" s="193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194"/>
    </row>
    <row r="8" spans="1:22">
      <c r="A8" s="193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194"/>
    </row>
    <row r="9" spans="1:22">
      <c r="A9" s="193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194"/>
    </row>
    <row r="10" spans="1:22">
      <c r="A10" s="193"/>
      <c r="B10" s="20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194"/>
    </row>
    <row r="11" spans="1:22">
      <c r="A11" s="193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194"/>
    </row>
    <row r="12" spans="1:22">
      <c r="A12" s="193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194"/>
    </row>
    <row r="13" spans="1:22">
      <c r="A13" s="193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194"/>
    </row>
    <row r="14" spans="1:22">
      <c r="A14" s="193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194"/>
    </row>
    <row r="15" spans="1:22">
      <c r="A15" s="193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194"/>
    </row>
    <row r="16" spans="1:22">
      <c r="A16" s="193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194"/>
    </row>
    <row r="17" spans="1:22">
      <c r="A17" s="193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194"/>
    </row>
    <row r="18" spans="1:22">
      <c r="A18" s="193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194"/>
    </row>
    <row r="19" spans="1:22">
      <c r="A19" s="193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194"/>
    </row>
    <row r="20" spans="1:22">
      <c r="A20" s="193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194"/>
    </row>
    <row r="21" spans="1:22">
      <c r="A21" s="193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194"/>
    </row>
    <row r="22" spans="1:22">
      <c r="A22" s="193"/>
      <c r="B22" s="253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194"/>
    </row>
    <row r="23" spans="1:22">
      <c r="A23" s="193"/>
      <c r="B23" s="259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194"/>
    </row>
    <row r="24" spans="1:22">
      <c r="A24" s="193"/>
      <c r="B24" s="259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194"/>
    </row>
    <row r="25" spans="1:22">
      <c r="A25" s="193"/>
      <c r="B25" s="259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194"/>
    </row>
    <row r="26" spans="1:22">
      <c r="A26" s="193"/>
      <c r="B26" s="260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194"/>
    </row>
    <row r="27" spans="1:22">
      <c r="A27" s="193"/>
      <c r="B27" s="260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194"/>
    </row>
    <row r="28" spans="1:22">
      <c r="A28" s="193"/>
      <c r="B28" s="260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194"/>
    </row>
    <row r="29" spans="1:22">
      <c r="A29" s="193"/>
      <c r="B29" s="260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194"/>
    </row>
    <row r="30" spans="1:22">
      <c r="A30" s="193"/>
      <c r="B30" s="260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194"/>
    </row>
    <row r="31" spans="1:22">
      <c r="A31" s="193"/>
      <c r="B31" s="260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194"/>
    </row>
    <row r="32" spans="1:22">
      <c r="A32" s="193"/>
      <c r="B32" s="260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194"/>
    </row>
    <row r="33" spans="1:22">
      <c r="A33" s="193"/>
      <c r="B33" s="260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194"/>
    </row>
    <row r="34" spans="1:22">
      <c r="A34" s="193"/>
      <c r="B34" s="26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194"/>
    </row>
    <row r="35" spans="1:22">
      <c r="A35" s="193"/>
      <c r="B35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194"/>
    </row>
    <row r="36" spans="1:22" ht="28.5">
      <c r="A36" s="193"/>
      <c r="B36" s="26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194"/>
    </row>
    <row r="37" spans="1:22" ht="28.5">
      <c r="A37" s="193"/>
      <c r="B37" s="26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194"/>
    </row>
    <row r="38" spans="1:22" ht="28.5">
      <c r="A38" s="193"/>
      <c r="B38" s="26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194"/>
    </row>
    <row r="39" spans="1:22">
      <c r="A39" s="193"/>
      <c r="B39" s="42"/>
      <c r="C39" s="296" t="s">
        <v>201</v>
      </c>
      <c r="D39" s="296"/>
      <c r="E39" s="296"/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  <c r="T39" s="42"/>
      <c r="U39" s="42"/>
      <c r="V39" s="194"/>
    </row>
    <row r="40" spans="1:22">
      <c r="A40" s="193"/>
      <c r="B40" s="42"/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  <c r="T40" s="42"/>
      <c r="U40" s="42"/>
      <c r="V40" s="194"/>
    </row>
    <row r="41" spans="1:22" ht="30" customHeight="1">
      <c r="A41" s="193"/>
      <c r="B41" s="42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42"/>
      <c r="U41" s="42"/>
      <c r="V41" s="194"/>
    </row>
    <row r="42" spans="1:22" ht="30" customHeight="1">
      <c r="A42" s="193"/>
      <c r="B42" s="42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42"/>
      <c r="U42" s="42"/>
      <c r="V42" s="194"/>
    </row>
    <row r="43" spans="1:22" ht="30" customHeight="1">
      <c r="A43" s="193"/>
      <c r="B43" s="42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42"/>
      <c r="U43" s="42"/>
      <c r="V43" s="194"/>
    </row>
    <row r="44" spans="1:22" ht="15" customHeight="1">
      <c r="A44" s="193"/>
      <c r="B44" s="42"/>
      <c r="C44" s="296"/>
      <c r="D44" s="296"/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42"/>
      <c r="U44" s="42"/>
      <c r="V44" s="194"/>
    </row>
    <row r="45" spans="1:22" ht="15" customHeight="1">
      <c r="A45" s="193"/>
      <c r="B45" s="42"/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42"/>
      <c r="U45" s="42"/>
      <c r="V45" s="194"/>
    </row>
    <row r="46" spans="1:22" ht="15" customHeight="1">
      <c r="A46" s="193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194"/>
    </row>
    <row r="47" spans="1:22" ht="15" customHeight="1">
      <c r="A47" s="19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194"/>
    </row>
    <row r="48" spans="1:22" ht="15" customHeight="1">
      <c r="A48" s="193"/>
      <c r="B48" s="42"/>
      <c r="C48" s="42"/>
      <c r="D48" s="252" t="s">
        <v>129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194"/>
    </row>
    <row r="49" spans="1:22">
      <c r="A49" s="193"/>
      <c r="B49" s="42"/>
      <c r="C49" s="42"/>
      <c r="D49" s="273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194"/>
    </row>
    <row r="50" spans="1:22">
      <c r="A50" s="193"/>
      <c r="B50" s="42"/>
      <c r="C50" s="42"/>
      <c r="D50" s="274" t="s">
        <v>165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194"/>
    </row>
    <row r="51" spans="1:22">
      <c r="A51" s="193"/>
      <c r="B51" s="42"/>
      <c r="C51" s="42"/>
      <c r="D51" s="274" t="s">
        <v>199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194"/>
    </row>
    <row r="52" spans="1:22">
      <c r="A52" s="193"/>
      <c r="B52" s="42"/>
      <c r="C52" s="42"/>
      <c r="D52" s="273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194"/>
    </row>
    <row r="53" spans="1:22">
      <c r="A53" s="193"/>
      <c r="B53" s="42"/>
      <c r="C53" s="42"/>
      <c r="D53" s="273" t="s">
        <v>172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194"/>
    </row>
    <row r="54" spans="1:22">
      <c r="A54" s="193"/>
      <c r="B54" s="42"/>
      <c r="C54" s="42"/>
      <c r="D54" s="273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194"/>
    </row>
    <row r="55" spans="1:22">
      <c r="A55" s="193"/>
      <c r="B55" s="42"/>
      <c r="C55" s="42"/>
      <c r="D55" s="273" t="s">
        <v>130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194"/>
    </row>
    <row r="56" spans="1:22">
      <c r="A56" s="193"/>
      <c r="B56" s="42"/>
      <c r="C56" s="42"/>
      <c r="D56" s="273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194"/>
    </row>
    <row r="57" spans="1:22">
      <c r="A57"/>
      <c r="B57" s="42"/>
      <c r="C57" s="42"/>
      <c r="D57" s="274" t="s">
        <v>166</v>
      </c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194"/>
    </row>
    <row r="58" spans="1:22">
      <c r="A58" s="193"/>
      <c r="B58" s="42"/>
      <c r="C58" s="42"/>
      <c r="D58" s="274" t="s">
        <v>167</v>
      </c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194"/>
    </row>
    <row r="59" spans="1:22">
      <c r="A59" s="193"/>
      <c r="B59" s="42"/>
      <c r="C59" s="42"/>
      <c r="D59" s="273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194"/>
    </row>
    <row r="60" spans="1:22">
      <c r="A60" s="193"/>
      <c r="B60" s="42"/>
      <c r="C60" s="42"/>
      <c r="D60" s="273" t="s">
        <v>173</v>
      </c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194"/>
    </row>
    <row r="61" spans="1:22">
      <c r="A61" s="193"/>
      <c r="B61" s="42"/>
      <c r="C61" s="42"/>
      <c r="D61" s="273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194"/>
    </row>
    <row r="62" spans="1:22">
      <c r="A62" s="193"/>
      <c r="B62" s="42"/>
      <c r="C62" s="42"/>
      <c r="D62" s="273" t="s">
        <v>131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194"/>
    </row>
    <row r="63" spans="1:22">
      <c r="A63" s="193"/>
      <c r="B63" s="42"/>
      <c r="C63" s="42"/>
      <c r="D63" s="273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194"/>
    </row>
    <row r="64" spans="1:22">
      <c r="A64" s="193"/>
      <c r="B64" s="42"/>
      <c r="C64" s="42"/>
      <c r="D64" s="274" t="s">
        <v>168</v>
      </c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194"/>
    </row>
    <row r="65" spans="1:22">
      <c r="A65" s="193"/>
      <c r="B65" s="42"/>
      <c r="C65" s="42"/>
      <c r="D65" s="274" t="s">
        <v>169</v>
      </c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194"/>
    </row>
    <row r="66" spans="1:22">
      <c r="A66" s="193"/>
      <c r="B66" s="42"/>
      <c r="C66" s="42"/>
      <c r="D66" s="273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194"/>
    </row>
    <row r="67" spans="1:22">
      <c r="A67" s="193"/>
      <c r="B67" s="42"/>
      <c r="C67" s="42"/>
      <c r="D67" s="273" t="s">
        <v>174</v>
      </c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194"/>
    </row>
    <row r="68" spans="1:22">
      <c r="A68" s="193"/>
      <c r="B68" s="42"/>
      <c r="C68" s="42"/>
      <c r="D68" s="273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194"/>
    </row>
    <row r="69" spans="1:22">
      <c r="A69" s="193"/>
      <c r="B69" s="42"/>
      <c r="C69" s="42"/>
      <c r="D69" s="273" t="s">
        <v>132</v>
      </c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194"/>
    </row>
    <row r="70" spans="1:22">
      <c r="A70" s="193"/>
      <c r="B70" s="42"/>
      <c r="C70" s="42"/>
      <c r="D70" s="273" t="s">
        <v>125</v>
      </c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194"/>
    </row>
    <row r="71" spans="1:22">
      <c r="A71" s="193"/>
      <c r="B71" s="42"/>
      <c r="C71" s="42"/>
      <c r="D71" s="274" t="s">
        <v>170</v>
      </c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194"/>
    </row>
    <row r="72" spans="1:22">
      <c r="A72" s="193"/>
      <c r="B72" s="42"/>
      <c r="C72" s="42"/>
      <c r="D72" s="274" t="s">
        <v>171</v>
      </c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194"/>
    </row>
    <row r="73" spans="1:22">
      <c r="A73" s="19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194"/>
    </row>
    <row r="74" spans="1:22">
      <c r="A74" s="193"/>
      <c r="B74" s="42"/>
      <c r="C74" s="42"/>
      <c r="D74" s="42" t="s">
        <v>175</v>
      </c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194"/>
    </row>
    <row r="75" spans="1:22">
      <c r="A75" s="19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194"/>
    </row>
    <row r="76" spans="1:22">
      <c r="A76" s="19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194"/>
    </row>
    <row r="77" spans="1:22">
      <c r="A77" s="19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194"/>
    </row>
    <row r="78" spans="1:22">
      <c r="A78" s="19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194"/>
    </row>
    <row r="79" spans="1:22">
      <c r="A79" s="19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194"/>
    </row>
    <row r="80" spans="1:22">
      <c r="A80" s="193"/>
      <c r="B80" s="42"/>
      <c r="C80" s="42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42"/>
      <c r="S80" s="42"/>
      <c r="T80" s="42"/>
      <c r="U80" s="42"/>
      <c r="V80" s="194"/>
    </row>
    <row r="81" spans="1:22">
      <c r="A81" s="193"/>
      <c r="B81" s="42"/>
      <c r="C81" s="42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42"/>
      <c r="S81" s="42"/>
      <c r="T81" s="42"/>
      <c r="U81" s="42"/>
      <c r="V81" s="194"/>
    </row>
  </sheetData>
  <sheetProtection selectLockedCells="1" selectUnlockedCells="1"/>
  <mergeCells count="1">
    <mergeCell ref="C39:S45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7170" r:id="rId4">
          <objectPr defaultSize="0" autoPict="0" r:id="rId5">
            <anchor moveWithCells="1">
              <from>
                <xdr:col>0</xdr:col>
                <xdr:colOff>76200</xdr:colOff>
                <xdr:row>6</xdr:row>
                <xdr:rowOff>66675</xdr:rowOff>
              </from>
              <to>
                <xdr:col>19</xdr:col>
                <xdr:colOff>180975</xdr:colOff>
                <xdr:row>16</xdr:row>
                <xdr:rowOff>171450</xdr:rowOff>
              </to>
            </anchor>
          </objectPr>
        </oleObject>
      </mc:Choice>
      <mc:Fallback>
        <oleObject progId="Word.Document.12" shapeId="7170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V54"/>
  <sheetViews>
    <sheetView topLeftCell="A31" workbookViewId="0">
      <selection activeCell="P26" sqref="P26"/>
    </sheetView>
  </sheetViews>
  <sheetFormatPr defaultColWidth="9.140625" defaultRowHeight="15"/>
  <cols>
    <col min="1" max="1" width="5.42578125" style="181" customWidth="1"/>
    <col min="2" max="16384" width="9.140625" style="181"/>
  </cols>
  <sheetData>
    <row r="1" spans="1:22">
      <c r="A1" s="190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2"/>
    </row>
    <row r="2" spans="1:22">
      <c r="A2" s="193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194"/>
    </row>
    <row r="3" spans="1:22">
      <c r="A3" s="193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194"/>
    </row>
    <row r="4" spans="1:22">
      <c r="A4" s="193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194"/>
    </row>
    <row r="5" spans="1:22">
      <c r="A5" s="193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194"/>
    </row>
    <row r="6" spans="1:22">
      <c r="A6" s="193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194"/>
    </row>
    <row r="7" spans="1:22">
      <c r="A7" s="193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194"/>
    </row>
    <row r="8" spans="1:22">
      <c r="A8" s="193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194"/>
    </row>
    <row r="9" spans="1:22">
      <c r="A9" s="193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194"/>
    </row>
    <row r="10" spans="1:22">
      <c r="A10" s="193"/>
      <c r="B10" s="20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194"/>
    </row>
    <row r="11" spans="1:22">
      <c r="A11" s="193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194"/>
    </row>
    <row r="12" spans="1:22">
      <c r="A12" s="193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194"/>
    </row>
    <row r="13" spans="1:22">
      <c r="A13" s="193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194"/>
    </row>
    <row r="14" spans="1:22">
      <c r="A14" s="193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194"/>
    </row>
    <row r="15" spans="1:22">
      <c r="A15" s="193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194"/>
    </row>
    <row r="16" spans="1:22">
      <c r="A16" s="193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194"/>
    </row>
    <row r="17" spans="1:22">
      <c r="A17" s="193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194"/>
    </row>
    <row r="18" spans="1:22">
      <c r="A18" s="193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194"/>
    </row>
    <row r="19" spans="1:22">
      <c r="A19" s="193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194"/>
    </row>
    <row r="20" spans="1:22">
      <c r="A20" s="193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194"/>
    </row>
    <row r="21" spans="1:22">
      <c r="A21" s="193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194"/>
    </row>
    <row r="22" spans="1:22">
      <c r="A22" s="19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194"/>
    </row>
    <row r="23" spans="1:22">
      <c r="A23" s="193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194"/>
    </row>
    <row r="24" spans="1:22">
      <c r="A24" s="193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194"/>
    </row>
    <row r="25" spans="1:22">
      <c r="A25" s="193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194"/>
    </row>
    <row r="26" spans="1:22">
      <c r="A26" s="193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194"/>
    </row>
    <row r="27" spans="1:22">
      <c r="A27" s="193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194"/>
    </row>
    <row r="28" spans="1:22">
      <c r="A28" s="193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194"/>
    </row>
    <row r="29" spans="1:22">
      <c r="A29" s="193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194"/>
    </row>
    <row r="30" spans="1:22">
      <c r="A30" s="193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194"/>
    </row>
    <row r="31" spans="1:22">
      <c r="A31" s="193"/>
      <c r="B31" s="42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42"/>
      <c r="Q31" s="42"/>
      <c r="R31" s="42"/>
      <c r="S31" s="42"/>
      <c r="T31" s="42"/>
      <c r="U31" s="42"/>
      <c r="V31" s="194"/>
    </row>
    <row r="32" spans="1:22">
      <c r="A32" s="193"/>
      <c r="B32" s="42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42"/>
      <c r="Q32" s="42"/>
      <c r="R32" s="42"/>
      <c r="S32" s="42"/>
      <c r="T32" s="42"/>
      <c r="U32" s="42"/>
      <c r="V32" s="194"/>
    </row>
    <row r="33" spans="1:22">
      <c r="A33" s="193"/>
      <c r="B33" s="42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42"/>
      <c r="Q33" s="42"/>
      <c r="R33" s="42"/>
      <c r="S33" s="42"/>
      <c r="T33" s="42"/>
      <c r="U33" s="42"/>
      <c r="V33" s="194"/>
    </row>
    <row r="34" spans="1:22">
      <c r="A34" s="193"/>
      <c r="B34" s="42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42"/>
      <c r="Q34" s="42"/>
      <c r="R34" s="42"/>
      <c r="S34" s="42"/>
      <c r="T34" s="42"/>
      <c r="U34" s="42"/>
      <c r="V34" s="194"/>
    </row>
    <row r="35" spans="1:22">
      <c r="A35" s="193"/>
      <c r="B35" s="42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42"/>
      <c r="Q35" s="42"/>
      <c r="R35" s="42"/>
      <c r="S35" s="42"/>
      <c r="T35" s="42"/>
      <c r="U35" s="42"/>
      <c r="V35" s="194"/>
    </row>
    <row r="36" spans="1:22">
      <c r="A36" s="193"/>
      <c r="B36" s="42"/>
      <c r="C36" s="298"/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42"/>
      <c r="Q36" s="42"/>
      <c r="R36" s="42"/>
      <c r="S36" s="42"/>
      <c r="T36" s="42"/>
      <c r="U36" s="42"/>
      <c r="V36" s="194"/>
    </row>
    <row r="37" spans="1:22">
      <c r="A37" s="193"/>
      <c r="B37" s="42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42"/>
      <c r="Q37" s="42"/>
      <c r="R37" s="42"/>
      <c r="S37" s="42"/>
      <c r="T37" s="42"/>
      <c r="U37" s="42"/>
      <c r="V37" s="194"/>
    </row>
    <row r="38" spans="1:22">
      <c r="A38" s="193"/>
      <c r="B38" s="42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42"/>
      <c r="Q38" s="42"/>
      <c r="R38" s="42"/>
      <c r="S38" s="42"/>
      <c r="T38" s="42"/>
      <c r="U38" s="42"/>
      <c r="V38" s="194"/>
    </row>
    <row r="39" spans="1:22">
      <c r="A39" s="193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194"/>
    </row>
    <row r="40" spans="1:22">
      <c r="A40" s="193"/>
      <c r="B40" s="42"/>
      <c r="C40" s="273" t="s">
        <v>133</v>
      </c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194"/>
    </row>
    <row r="41" spans="1:22">
      <c r="A41" s="193"/>
      <c r="B41" s="42"/>
      <c r="C41" s="273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194"/>
    </row>
    <row r="42" spans="1:22">
      <c r="A42" s="193"/>
      <c r="B42" s="42"/>
      <c r="C42" s="273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194"/>
    </row>
    <row r="43" spans="1:22">
      <c r="A43" s="193"/>
      <c r="B43" s="42"/>
      <c r="C43" s="274" t="s">
        <v>202</v>
      </c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194"/>
    </row>
    <row r="44" spans="1:22">
      <c r="A44"/>
      <c r="B44" s="42"/>
      <c r="C44" s="273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194"/>
    </row>
    <row r="45" spans="1:22">
      <c r="A45" s="193"/>
      <c r="B45" s="42"/>
      <c r="C45" s="273"/>
      <c r="D45" s="42" t="s">
        <v>176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194"/>
    </row>
    <row r="46" spans="1:22">
      <c r="A46" s="193"/>
      <c r="B46" s="42"/>
      <c r="C46" s="273" t="s">
        <v>134</v>
      </c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194"/>
    </row>
    <row r="47" spans="1:22">
      <c r="A47" s="193"/>
      <c r="B47" s="42"/>
      <c r="C47" s="273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194"/>
    </row>
    <row r="48" spans="1:22">
      <c r="A48" s="193"/>
      <c r="B48" s="42"/>
      <c r="C48" s="273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194"/>
    </row>
    <row r="49" spans="1:22">
      <c r="A49" s="193"/>
      <c r="B49" s="42"/>
      <c r="C49" s="274" t="s">
        <v>203</v>
      </c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194"/>
    </row>
    <row r="50" spans="1:22">
      <c r="A50" s="19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194"/>
    </row>
    <row r="51" spans="1:22">
      <c r="A51" s="193"/>
      <c r="B51" s="42"/>
      <c r="C51" s="42"/>
      <c r="D51" s="42" t="s">
        <v>177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194"/>
    </row>
    <row r="52" spans="1:22">
      <c r="A52" s="19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194"/>
    </row>
    <row r="53" spans="1:22">
      <c r="A53" s="19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194"/>
    </row>
    <row r="54" spans="1:22" ht="27" customHeight="1" thickBot="1">
      <c r="A54" s="203"/>
      <c r="B54" s="204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04"/>
      <c r="Q54" s="204"/>
      <c r="R54" s="204"/>
      <c r="S54" s="204"/>
      <c r="T54" s="204"/>
      <c r="U54" s="204"/>
      <c r="V54" s="205"/>
    </row>
  </sheetData>
  <sheetProtection selectLockedCells="1" selectUnlockedCells="1"/>
  <mergeCells count="2">
    <mergeCell ref="C31:O38"/>
    <mergeCell ref="C54:O54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autoPict="0" r:id="rId5">
            <anchor moveWithCells="1">
              <from>
                <xdr:col>0</xdr:col>
                <xdr:colOff>0</xdr:colOff>
                <xdr:row>6</xdr:row>
                <xdr:rowOff>57150</xdr:rowOff>
              </from>
              <to>
                <xdr:col>18</xdr:col>
                <xdr:colOff>590550</xdr:colOff>
                <xdr:row>16</xdr:row>
                <xdr:rowOff>142875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V72"/>
  <sheetViews>
    <sheetView topLeftCell="A34" workbookViewId="0">
      <selection activeCell="D47" sqref="D47"/>
    </sheetView>
  </sheetViews>
  <sheetFormatPr defaultColWidth="9.140625" defaultRowHeight="15"/>
  <cols>
    <col min="1" max="1" width="5.42578125" style="181" customWidth="1"/>
    <col min="2" max="16384" width="9.140625" style="181"/>
  </cols>
  <sheetData>
    <row r="1" spans="1:22">
      <c r="A1" s="190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2"/>
    </row>
    <row r="2" spans="1:22">
      <c r="A2" s="193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194"/>
    </row>
    <row r="3" spans="1:22">
      <c r="A3" s="193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194"/>
    </row>
    <row r="4" spans="1:22">
      <c r="A4" s="193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194"/>
    </row>
    <row r="5" spans="1:22">
      <c r="A5" s="193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194"/>
    </row>
    <row r="6" spans="1:22">
      <c r="A6" s="193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194"/>
    </row>
    <row r="7" spans="1:22">
      <c r="A7" s="193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194"/>
    </row>
    <row r="8" spans="1:22">
      <c r="A8" s="193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194"/>
    </row>
    <row r="9" spans="1:22">
      <c r="A9" s="193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194"/>
    </row>
    <row r="10" spans="1:22">
      <c r="A10" s="193"/>
      <c r="B10" s="20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194"/>
    </row>
    <row r="11" spans="1:22">
      <c r="A11" s="193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194"/>
    </row>
    <row r="12" spans="1:22">
      <c r="A12" s="193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194"/>
    </row>
    <row r="13" spans="1:22">
      <c r="A13" s="193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194"/>
    </row>
    <row r="14" spans="1:22">
      <c r="A14" s="193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194"/>
    </row>
    <row r="15" spans="1:22">
      <c r="A15" s="193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194"/>
    </row>
    <row r="16" spans="1:22">
      <c r="A16" s="193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194"/>
    </row>
    <row r="17" spans="1:22">
      <c r="A17" s="193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194"/>
    </row>
    <row r="18" spans="1:22">
      <c r="A18" s="193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194"/>
    </row>
    <row r="19" spans="1:22">
      <c r="A19" s="193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194"/>
    </row>
    <row r="20" spans="1:22">
      <c r="A20" s="193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194"/>
    </row>
    <row r="21" spans="1:22">
      <c r="A21" s="193"/>
      <c r="B21" s="42"/>
      <c r="C21" s="276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194"/>
    </row>
    <row r="22" spans="1:22">
      <c r="A22" s="193"/>
      <c r="B22" s="42"/>
      <c r="C22" s="276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194"/>
    </row>
    <row r="23" spans="1:22">
      <c r="A23" s="193"/>
      <c r="B23" s="42"/>
      <c r="C23" s="278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194"/>
    </row>
    <row r="24" spans="1:22">
      <c r="A24" s="193"/>
      <c r="B24" s="42"/>
      <c r="C24" s="27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194"/>
    </row>
    <row r="25" spans="1:22">
      <c r="A25" s="193"/>
      <c r="B25" s="42"/>
      <c r="C25" s="278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194"/>
    </row>
    <row r="26" spans="1:22">
      <c r="A26" s="193"/>
      <c r="B26" s="42"/>
      <c r="C26" s="278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194"/>
    </row>
    <row r="27" spans="1:22">
      <c r="A27" s="193"/>
      <c r="B27" s="42"/>
      <c r="C27" s="278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194"/>
    </row>
    <row r="28" spans="1:22">
      <c r="A28" s="193"/>
      <c r="B28" s="42"/>
      <c r="C28" s="278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194"/>
    </row>
    <row r="29" spans="1:22">
      <c r="A29" s="193"/>
      <c r="B29" s="42"/>
      <c r="C29" s="278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194"/>
    </row>
    <row r="30" spans="1:22">
      <c r="A30" s="193"/>
      <c r="B30" s="42"/>
      <c r="C30" s="280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194"/>
    </row>
    <row r="31" spans="1:22">
      <c r="A31" s="193"/>
      <c r="B31" s="42"/>
      <c r="C31" s="41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194"/>
    </row>
    <row r="32" spans="1:22">
      <c r="A32" s="193"/>
      <c r="B32" s="42"/>
      <c r="C32" s="276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194"/>
    </row>
    <row r="33" spans="1:22">
      <c r="A33" s="193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194"/>
    </row>
    <row r="34" spans="1:22">
      <c r="A34" s="193"/>
      <c r="B34" s="42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42"/>
      <c r="R34" s="42"/>
      <c r="S34" s="42"/>
      <c r="T34" s="42"/>
      <c r="U34" s="42"/>
      <c r="V34" s="194"/>
    </row>
    <row r="35" spans="1:22">
      <c r="A35" s="193"/>
      <c r="B35" s="42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42"/>
      <c r="R35" s="42"/>
      <c r="S35" s="42"/>
      <c r="T35" s="42"/>
      <c r="U35" s="42"/>
      <c r="V35" s="194"/>
    </row>
    <row r="36" spans="1:22">
      <c r="A36" s="193"/>
      <c r="B36" s="252"/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42"/>
      <c r="R36" s="42"/>
      <c r="S36" s="42"/>
      <c r="T36" s="42"/>
      <c r="U36" s="42"/>
      <c r="V36" s="194"/>
    </row>
    <row r="37" spans="1:22">
      <c r="A37" s="193"/>
      <c r="B37" s="273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42"/>
      <c r="R37" s="42"/>
      <c r="S37" s="42"/>
      <c r="T37" s="42"/>
      <c r="U37" s="42"/>
      <c r="V37" s="194"/>
    </row>
    <row r="38" spans="1:22">
      <c r="A38" s="193"/>
      <c r="B38" s="273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42"/>
      <c r="R38" s="42"/>
      <c r="S38" s="42"/>
      <c r="T38" s="42"/>
      <c r="U38" s="42"/>
      <c r="V38" s="194"/>
    </row>
    <row r="39" spans="1:22">
      <c r="A39" s="193"/>
      <c r="B39" s="276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42"/>
      <c r="R39" s="42"/>
      <c r="S39" s="42"/>
      <c r="T39" s="42"/>
      <c r="U39" s="42"/>
      <c r="V39" s="194"/>
    </row>
    <row r="40" spans="1:22">
      <c r="A40" s="193"/>
      <c r="B40" s="273"/>
      <c r="C40" s="275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  <c r="Q40" s="42"/>
      <c r="R40" s="42"/>
      <c r="S40" s="42"/>
      <c r="T40" s="42"/>
      <c r="U40" s="42"/>
      <c r="V40" s="194"/>
    </row>
    <row r="41" spans="1:22">
      <c r="A41" s="193"/>
      <c r="B41" s="273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42"/>
      <c r="R41" s="42"/>
      <c r="S41" s="42"/>
      <c r="T41" s="42"/>
      <c r="U41" s="42"/>
      <c r="V41" s="194"/>
    </row>
    <row r="42" spans="1:22">
      <c r="A42" s="193"/>
      <c r="B42" s="274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194"/>
    </row>
    <row r="43" spans="1:22">
      <c r="A43" s="193"/>
      <c r="B43" s="274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194"/>
    </row>
    <row r="44" spans="1:22">
      <c r="A44" s="193"/>
      <c r="B44" s="273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194"/>
    </row>
    <row r="45" spans="1:22">
      <c r="A45" s="193"/>
      <c r="B45" s="273"/>
      <c r="C45" s="42"/>
      <c r="D45" s="273" t="s">
        <v>135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194"/>
    </row>
    <row r="46" spans="1:22">
      <c r="A46" s="193"/>
      <c r="B46" s="273"/>
      <c r="C46" s="42"/>
      <c r="D46" s="273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194"/>
    </row>
    <row r="47" spans="1:22" ht="20.25" customHeight="1">
      <c r="A47" s="193"/>
      <c r="B47" s="274"/>
      <c r="C47" s="42"/>
      <c r="D47" s="274" t="s">
        <v>204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194"/>
    </row>
    <row r="48" spans="1:22" ht="20.25" customHeight="1">
      <c r="A48" s="193"/>
      <c r="B48" s="274"/>
      <c r="C48" s="42"/>
      <c r="D48" s="274" t="s">
        <v>178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194"/>
    </row>
    <row r="49" spans="1:22" ht="20.25" customHeight="1">
      <c r="A49" s="193"/>
      <c r="B49" s="277"/>
      <c r="C49" s="42"/>
      <c r="D49" s="273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194"/>
    </row>
    <row r="50" spans="1:22" ht="20.25" customHeight="1">
      <c r="A50" s="193"/>
      <c r="B50" s="277"/>
      <c r="C50" s="42"/>
      <c r="D50" s="273"/>
      <c r="E50" s="42" t="s">
        <v>185</v>
      </c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194"/>
    </row>
    <row r="51" spans="1:22" ht="20.25" customHeight="1">
      <c r="A51" s="193"/>
      <c r="B51" s="277"/>
      <c r="C51" s="42"/>
      <c r="D51" s="273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194"/>
    </row>
    <row r="52" spans="1:22" ht="20.25" customHeight="1">
      <c r="A52"/>
      <c r="B52" s="273"/>
      <c r="C52" s="42"/>
      <c r="D52" s="273" t="s">
        <v>136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194"/>
    </row>
    <row r="53" spans="1:22" ht="20.25" customHeight="1">
      <c r="A53" s="193"/>
      <c r="B53" s="273"/>
      <c r="C53" s="42"/>
      <c r="D53" s="273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194"/>
    </row>
    <row r="54" spans="1:22" ht="20.25" customHeight="1">
      <c r="A54" s="193"/>
      <c r="B54" s="274"/>
      <c r="C54" s="42"/>
      <c r="D54" s="274" t="s">
        <v>179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194"/>
    </row>
    <row r="55" spans="1:22" ht="20.25" customHeight="1">
      <c r="A55" s="193"/>
      <c r="B55" s="274"/>
      <c r="C55" s="42"/>
      <c r="D55" s="274" t="s">
        <v>180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194"/>
    </row>
    <row r="56" spans="1:22" ht="20.25" customHeight="1">
      <c r="A56" s="193"/>
      <c r="B56" s="274"/>
      <c r="C56" s="42"/>
      <c r="D56" s="27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194"/>
    </row>
    <row r="57" spans="1:22" ht="20.25" customHeight="1">
      <c r="A57" s="193"/>
      <c r="B57" s="274"/>
      <c r="C57" s="42"/>
      <c r="D57" s="277"/>
      <c r="E57" s="42" t="s">
        <v>185</v>
      </c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194"/>
    </row>
    <row r="58" spans="1:22" ht="20.25" customHeight="1">
      <c r="A58" s="193"/>
      <c r="B58" s="274"/>
      <c r="C58" s="42"/>
      <c r="D58" s="277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194"/>
    </row>
    <row r="59" spans="1:22" ht="20.25" customHeight="1">
      <c r="A59" s="193"/>
      <c r="B59" s="274"/>
      <c r="C59" s="42"/>
      <c r="D59" s="273" t="s">
        <v>137</v>
      </c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194"/>
    </row>
    <row r="60" spans="1:22" ht="20.25" customHeight="1">
      <c r="A60" s="193"/>
      <c r="B60" s="42"/>
      <c r="C60" s="42"/>
      <c r="D60" s="273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194"/>
    </row>
    <row r="61" spans="1:22" ht="20.25" customHeight="1">
      <c r="A61" s="193"/>
      <c r="B61" s="42"/>
      <c r="C61" s="42"/>
      <c r="D61" s="274" t="s">
        <v>181</v>
      </c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194"/>
    </row>
    <row r="62" spans="1:22" ht="20.25" customHeight="1">
      <c r="A62" s="193"/>
      <c r="B62" s="42"/>
      <c r="C62" s="42"/>
      <c r="D62" s="274" t="s">
        <v>182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194"/>
    </row>
    <row r="63" spans="1:22" ht="20.25" customHeight="1">
      <c r="A63" s="193"/>
      <c r="B63" s="42"/>
      <c r="C63" s="42"/>
      <c r="D63" s="274" t="s">
        <v>183</v>
      </c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194"/>
    </row>
    <row r="64" spans="1:22" ht="20.25" customHeight="1">
      <c r="A64" s="193"/>
      <c r="B64" s="42"/>
      <c r="C64" s="42"/>
      <c r="D64" s="274" t="s">
        <v>184</v>
      </c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194"/>
    </row>
    <row r="65" spans="1:22" ht="20.25" customHeight="1">
      <c r="A65" s="193"/>
      <c r="B65" s="42"/>
      <c r="C65" s="42"/>
      <c r="D65" s="27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194"/>
    </row>
    <row r="66" spans="1:22">
      <c r="A66" s="193"/>
      <c r="B66" s="42"/>
      <c r="C66" s="42"/>
      <c r="D66" s="42"/>
      <c r="E66" s="42" t="s">
        <v>186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194"/>
    </row>
    <row r="67" spans="1:22">
      <c r="A67" s="19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194"/>
    </row>
    <row r="68" spans="1:22">
      <c r="A68" s="19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194"/>
    </row>
    <row r="69" spans="1:22">
      <c r="A69" s="19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194"/>
    </row>
    <row r="70" spans="1:22">
      <c r="A70" s="193"/>
      <c r="B70" s="42"/>
      <c r="C70" s="275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42"/>
      <c r="R70" s="42"/>
      <c r="S70" s="42"/>
      <c r="T70" s="42"/>
      <c r="U70" s="42"/>
      <c r="V70" s="194"/>
    </row>
    <row r="71" spans="1:22">
      <c r="A71" s="193"/>
      <c r="B71" s="42"/>
      <c r="C71" s="275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42"/>
      <c r="R71" s="42"/>
      <c r="S71" s="42"/>
      <c r="T71" s="42"/>
      <c r="U71" s="42"/>
      <c r="V71" s="194"/>
    </row>
    <row r="72" spans="1:22">
      <c r="A72" s="193"/>
      <c r="B72" s="42"/>
      <c r="C72" s="275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42"/>
      <c r="R72" s="42"/>
      <c r="S72" s="42"/>
      <c r="T72" s="42"/>
      <c r="U72" s="42"/>
      <c r="V72" s="194"/>
    </row>
  </sheetData>
  <sheetProtection selectLockedCells="1" selectUnlockedCells="1"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9217" r:id="rId4">
          <objectPr defaultSize="0" autoPict="0" r:id="rId5">
            <anchor moveWithCells="1">
              <from>
                <xdr:col>0</xdr:col>
                <xdr:colOff>0</xdr:colOff>
                <xdr:row>6</xdr:row>
                <xdr:rowOff>57150</xdr:rowOff>
              </from>
              <to>
                <xdr:col>19</xdr:col>
                <xdr:colOff>104775</xdr:colOff>
                <xdr:row>16</xdr:row>
                <xdr:rowOff>161925</xdr:rowOff>
              </to>
            </anchor>
          </objectPr>
        </oleObject>
      </mc:Choice>
      <mc:Fallback>
        <oleObject progId="Word.Document.12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Нүүр хуудас </vt:lpstr>
      <vt:lpstr>Холбоо барих</vt:lpstr>
      <vt:lpstr>Агуулга</vt:lpstr>
      <vt:lpstr>Алхам 1. Үнэлгээний хэмжээс</vt:lpstr>
      <vt:lpstr>Алхам 1. Төслийн мөн чанар</vt:lpstr>
      <vt:lpstr>Алхам 1. Оролцогчид</vt:lpstr>
      <vt:lpstr>Алхам 1. Нөөц </vt:lpstr>
      <vt:lpstr>Алхам 1. Институцийн хүрээ</vt:lpstr>
      <vt:lpstr>Алхам 1. Төслийн орчин</vt:lpstr>
      <vt:lpstr>Алхам 2. Хэмжих хүснэгт</vt:lpstr>
      <vt:lpstr>Алхам 3. Үнэлгээний хүснэгт</vt:lpstr>
      <vt:lpstr>Алхам 4. Онооны хүснэгт, хураан</vt:lpstr>
      <vt:lpstr>Алхам 4. Онооны хүснэгт,дэлгэрэ</vt:lpstr>
      <vt:lpstr>Тайлан хэвлэх</vt:lpstr>
      <vt:lpstr>'Алхам 4. Онооны хүснэгт, хураан'!OLE_LINK17</vt:lpstr>
      <vt:lpstr>'Алхам 1. Нөөц '!OLE_LINK2</vt:lpstr>
      <vt:lpstr>'Алхам 3. Үнэлгээний хүснэгт'!Print_Area</vt:lpstr>
      <vt:lpstr>'Алхам 4. Онооны хүснэгт, хураан'!Print_Area</vt:lpstr>
      <vt:lpstr>'Тайлан хэвлэх'!Print_Area</vt:lpstr>
      <vt:lpstr>'Алхам 4. Онооны хүснэгт, хураан'!Print_Titles</vt:lpstr>
      <vt:lpstr>'Тайлан хэвлэх'!Print_Titles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사용자</dc:creator>
  <cp:keywords/>
  <dc:description/>
  <cp:lastModifiedBy>c</cp:lastModifiedBy>
  <cp:revision/>
  <cp:lastPrinted>2021-09-16T02:45:52Z</cp:lastPrinted>
  <dcterms:created xsi:type="dcterms:W3CDTF">2020-12-17T15:33:18Z</dcterms:created>
  <dcterms:modified xsi:type="dcterms:W3CDTF">2021-09-28T03:36:07Z</dcterms:modified>
  <cp:category/>
  <cp:contentStatus/>
</cp:coreProperties>
</file>